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988" activeTab="0"/>
  </bookViews>
  <sheets>
    <sheet name="Vyúčtování cesty ČHS" sheetId="1" r:id="rId1"/>
    <sheet name="Vyúčtování cesty-vzor 1" sheetId="2" state="hidden" r:id="rId2"/>
  </sheets>
  <definedNames>
    <definedName name="_xlfn.SUMIFS" hidden="1">#NAME?</definedName>
    <definedName name="_xlnm.Print_Area" localSheetId="0">'Vyúčtování cesty ČHS'!$A$1:$K$76</definedName>
    <definedName name="_xlnm.Print_Area" localSheetId="1">'Vyúčtování cesty-vzor 1'!$A$1:$K$79</definedName>
    <definedName name="_xlnm.Print_Area" localSheetId="0">'Vyúčtování cesty ČHS'!$A$1:$K$76</definedName>
    <definedName name="_xlnm.Print_Area" localSheetId="1">'Vyúčtování cesty-vzor 1'!$A$1:$K$79</definedName>
  </definedNames>
  <calcPr fullCalcOnLoad="1"/>
</workbook>
</file>

<file path=xl/sharedStrings.xml><?xml version="1.0" encoding="utf-8"?>
<sst xmlns="http://schemas.openxmlformats.org/spreadsheetml/2006/main" count="213" uniqueCount="109">
  <si>
    <t xml:space="preserve">Vyúčtování příspěvku na cestovní výdaje </t>
  </si>
  <si>
    <t>dle směrnice ČHS schválené VV dne 12.1.2021</t>
  </si>
  <si>
    <t xml:space="preserve"> </t>
  </si>
  <si>
    <t>Komise ČHS / projekt</t>
  </si>
  <si>
    <t>Název akce, datum, kód akce</t>
  </si>
  <si>
    <t>Ve formuláři vyplňujte jen bílé buňky</t>
  </si>
  <si>
    <t>Účtovatel:</t>
  </si>
  <si>
    <t>Spolucestující :</t>
  </si>
  <si>
    <t xml:space="preserve">Příjmení a  jméno: </t>
  </si>
  <si>
    <t>Bydliště:</t>
  </si>
  <si>
    <t xml:space="preserve">Telefon/mobil: </t>
  </si>
  <si>
    <t xml:space="preserve">e-mail: </t>
  </si>
  <si>
    <t xml:space="preserve">Číslo účtu: </t>
  </si>
  <si>
    <t>Měna přiložených dokladů</t>
  </si>
  <si>
    <t>Přijatá záloha</t>
  </si>
  <si>
    <t>Datum</t>
  </si>
  <si>
    <t>Částka</t>
  </si>
  <si>
    <t>měna</t>
  </si>
  <si>
    <t>Kč</t>
  </si>
  <si>
    <t>EUR</t>
  </si>
  <si>
    <t>Vyúčtování lze provést pouze ve 4 měnách</t>
  </si>
  <si>
    <t>Použitý dopravní prostředek (u vlastního vozidla typ a SPZ):</t>
  </si>
  <si>
    <t>USD</t>
  </si>
  <si>
    <t>Tyto měny jsou přednastaveny a následně se zobrazují v roletkách u jednotlivých dokladů</t>
  </si>
  <si>
    <t>jiné</t>
  </si>
  <si>
    <t>V případě potřeby vyúčtování v jiné měně, zde do podbarveného pole zadejte kódy měn, ve kterých provádíte vyúčtování</t>
  </si>
  <si>
    <t>A. Příspěvek na jízdné vlastním vozidlem</t>
  </si>
  <si>
    <t>datum</t>
  </si>
  <si>
    <t>místo odjezdu</t>
  </si>
  <si>
    <t>místo příjezdu</t>
  </si>
  <si>
    <t>Popis, účel</t>
  </si>
  <si>
    <t>km</t>
  </si>
  <si>
    <t>počet osob ve vozidle</t>
  </si>
  <si>
    <t>sazba za 1 km</t>
  </si>
  <si>
    <t>celkem Kč</t>
  </si>
  <si>
    <t>Náklady na 1 km, resp sazba stanovena dle počtu osob cestujících ve vozidle</t>
  </si>
  <si>
    <t>Počet osob</t>
  </si>
  <si>
    <t>Kč/km</t>
  </si>
  <si>
    <t xml:space="preserve"> 1-5</t>
  </si>
  <si>
    <t xml:space="preserve"> 6-9</t>
  </si>
  <si>
    <t>V případě neodůvodněného nevytížení vozidel má generální sekretář právo snížení sazby na 50%</t>
  </si>
  <si>
    <t>B. Další cestovní výdaje - hromadná doprava, ubytování, vedlejší cestovní výdaje</t>
  </si>
  <si>
    <t>Doklad číslo:</t>
  </si>
  <si>
    <t>Popis</t>
  </si>
  <si>
    <t>Úprava výše příspěvku</t>
  </si>
  <si>
    <t>Měnu dokladu vyberte vždy z roletky seznamu měn.</t>
  </si>
  <si>
    <t>V případě vyúčtování dokladů v cizí měně máte nárok na úhradu kurzových rozdílů, resp souvisejících nákladů zaúčtovaných Vaší bankou (při platbě kartou).</t>
  </si>
  <si>
    <t>V tomto případě přiložte současně s původním dokladem i výpis z banky a do vyúčtování uveďte částku v CZK ve výši dle výpisu.</t>
  </si>
  <si>
    <t>Do popisu k dokladu uveďte poznámku, např.:"- celkem 100€ + poplatky banky"</t>
  </si>
  <si>
    <t>Pokud se tímto nechcete zabývat- zadávejte doklady v původní měně a v závěru formuláře vyplňte kurz ČNB k prvnímu dni akce, kterým bude doklad zúčtován.</t>
  </si>
  <si>
    <t>Úpravu příspěvku zadává osoba oprávněná ke schválení vyúčtování</t>
  </si>
  <si>
    <t>Implicitně je nastaven příspěvek v maximální výši</t>
  </si>
  <si>
    <t>Výše uvedené doklady (k bodu B.) je nezbytné připojit k vyúčtování pro doložení oprávněnosti příspěvku.</t>
  </si>
  <si>
    <t>Celkem vyúčtování:</t>
  </si>
  <si>
    <t>B. Příspěvek na úhradu přiložených dokladů</t>
  </si>
  <si>
    <t>Vyplacená záloha</t>
  </si>
  <si>
    <t>Celkem k vyplacení</t>
  </si>
  <si>
    <t xml:space="preserve">Kurz cizí měny </t>
  </si>
  <si>
    <t xml:space="preserve">kurz ČNB </t>
  </si>
  <si>
    <t>dle denního kurzu ČNB ke dni zahájení akce</t>
  </si>
  <si>
    <t>www.cnb.cz/cs/financni-trhy/devizovy-trh/kurzy-devizoveho-trhu/kurzy-devizoveho-trhu/</t>
  </si>
  <si>
    <t>Celkem k vyplacení v Kč</t>
  </si>
  <si>
    <t>Forma výplaty</t>
  </si>
  <si>
    <t>Převodem na účet žadatele</t>
  </si>
  <si>
    <t>Výplata v hotovosti v pokladně sekretariátu ČHS</t>
  </si>
  <si>
    <t>Vyplněný formulář se posílá ke schválení elektronicky v MS Excel</t>
  </si>
  <si>
    <t xml:space="preserve">Datum provedení vyúčtování </t>
  </si>
  <si>
    <t>Schváleno a předáno účetní k proplacení</t>
  </si>
  <si>
    <t>Současně je nezbytné přiložit příslušné doklady v pdf (ideálně v jednom souboru) - lze zaslat i poštou, ale současně musí být odeslán Excelovský soubor.</t>
  </si>
  <si>
    <t>Účtovatel nemusí vyúčtování podepisovat</t>
  </si>
  <si>
    <t>podpis oprávněné osoby ke schválení vyúčtování</t>
  </si>
  <si>
    <t>Vyúčtování lze zaslat i poštou, ale současně prosíme o zaslání Excelovský soubor pro potřebu schválení.</t>
  </si>
  <si>
    <t xml:space="preserve">Vyúčtování příspěvku na úhradu cestovních výdajů </t>
  </si>
  <si>
    <r>
      <t xml:space="preserve">dle směrnice ČHS schválené VV dne 12.1.2021, </t>
    </r>
    <r>
      <rPr>
        <sz val="11"/>
        <color indexed="25"/>
        <rFont val="Calibri"/>
        <family val="2"/>
      </rPr>
      <t>update 19.10.2022</t>
    </r>
  </si>
  <si>
    <t>Komise ČHS</t>
  </si>
  <si>
    <t>Komise Alpinismu</t>
  </si>
  <si>
    <t>Seminář péče o ovce, 12.9.2022</t>
  </si>
  <si>
    <t>Pepa Vlk</t>
  </si>
  <si>
    <t>Za ovčínem 20</t>
  </si>
  <si>
    <t>vlk@pepa,cz</t>
  </si>
  <si>
    <t xml:space="preserve"> 5555555555/1111</t>
  </si>
  <si>
    <t>Praha</t>
  </si>
  <si>
    <t>Horní Dolní</t>
  </si>
  <si>
    <t>Návrh</t>
  </si>
  <si>
    <t>Liberec</t>
  </si>
  <si>
    <t xml:space="preserve"> 1-2</t>
  </si>
  <si>
    <t>sazba, snížení kilometrovného, v případě, kdy v autě jede bezdůvodně málo lidí</t>
  </si>
  <si>
    <t xml:space="preserve"> 3-4</t>
  </si>
  <si>
    <t xml:space="preserve"> 5 a více</t>
  </si>
  <si>
    <t>B. Příspěvek na jízdné hromadnou dopravou</t>
  </si>
  <si>
    <t>Máte-li více dokladů a potřebujete vložit řádky, pak je vkládejte vždy doprostřed pole a následně zkopírujte vzorce v oblasti úprava příspěvku</t>
  </si>
  <si>
    <t>bleble</t>
  </si>
  <si>
    <t>letenka</t>
  </si>
  <si>
    <t>hjhj</t>
  </si>
  <si>
    <t>vstupné  (100€+poplatky banky)</t>
  </si>
  <si>
    <t>Pokud se tímto nechcete zabývat- zadejte doklady v původní měně a v závěru formuláře vyplňte kurz ČNB k prvnímu dni akce, kterým bude doklad zúčtován.</t>
  </si>
  <si>
    <t>C. Příspěvek na ubytování</t>
  </si>
  <si>
    <t>hotel</t>
  </si>
  <si>
    <t xml:space="preserve">Příspěvek na ubytování lze poskytnout maximálně ve výši prokázaných výdajů. Do výdajů za ubytování lze započítat i výdaje na stravování, pokud bylo stravování poskytnuto v rámci ubytování (nocleh se snídaní, polopenze). </t>
  </si>
  <si>
    <t xml:space="preserve">D. Příspěvek na nutné vedlejší výdaje (např. parkovné, mýtné, dálniční známka apod.)  </t>
  </si>
  <si>
    <t>Příspěvek na nutné vedlejší výdaje, kterými se rozumí zejména mýtné nebo parkovné, lze poskytnout maximálně ve výši prokázaných výdajů.</t>
  </si>
  <si>
    <t>parkovné</t>
  </si>
  <si>
    <t>Výše uvedené doklady (k bodům B+C+D) je nezbytné připojit k vyúčtování, aby byla doložena oprávněnost příspěvku.</t>
  </si>
  <si>
    <t xml:space="preserve">E. Příspěvek na kapesné pro zahraniční cestu </t>
  </si>
  <si>
    <t xml:space="preserve">na základě rozhodnutí Výkonného výboru ze dne </t>
  </si>
  <si>
    <t xml:space="preserve">Kapesné lze poskytnout jen výjimečně, pouze při zahraniční cestě, a to maximálně do výše příspěvku na stravu dle platné vyhlášky. </t>
  </si>
  <si>
    <t xml:space="preserve">Poskytnutí kapesného schvaluje Výkonný výbor nebo místopředseda odpovědný za hospodaření. </t>
  </si>
  <si>
    <t xml:space="preserve">D. Příspěvek na nutné vedlejší výdaje </t>
  </si>
  <si>
    <t>E. Kapesné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</si>
</sst>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\ [$Kč-405]_-;\-* #,##0.00\ [$Kč-405]_-;_-* \-??\ [$Kč-405]_-;_-@_-"/>
    <numFmt numFmtId="166" formatCode="d/m/yyyy"/>
    <numFmt numFmtId="167" formatCode="_-* #,##0.00,_K_č_-;\-* #,##0.00,_K_č_-;_-* \-??\ _K_č_-;_-@_-"/>
    <numFmt numFmtId="168" formatCode="0.0"/>
    <numFmt numFmtId="169" formatCode="d/mmm"/>
    <numFmt numFmtId="170" formatCode="_-* #,##0.00\ [$€-1]_-;\-* #,##0.00\ [$€-1]_-;_-* \-??\ [$€-1]_-;_-@_-"/>
    <numFmt numFmtId="171" formatCode="_-[$$-409]* #,##0.00_ ;_-[$$-409]* \-#,##0.00,;_-[$$-409]* \-??_ ;_-@_ "/>
    <numFmt numFmtId="172" formatCode="#,##0_ ;[Red]\-#,##0,"/>
    <numFmt numFmtId="173" formatCode="#,##0.0"/>
    <numFmt numFmtId="174" formatCode="d/m/"/>
  </numFmts>
  <fonts count="83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indexed="55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2"/>
      <color indexed="8"/>
      <name val="Arial CE"/>
      <family val="2"/>
    </font>
    <font>
      <b/>
      <i/>
      <sz val="10"/>
      <color indexed="16"/>
      <name val="Calibri"/>
      <family val="2"/>
    </font>
    <font>
      <sz val="12"/>
      <name val="Calibri"/>
      <family val="2"/>
    </font>
    <font>
      <b/>
      <i/>
      <sz val="11"/>
      <color indexed="16"/>
      <name val="Calibri"/>
      <family val="2"/>
    </font>
    <font>
      <i/>
      <sz val="9"/>
      <color indexed="63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 CE"/>
      <family val="2"/>
    </font>
    <font>
      <i/>
      <sz val="10"/>
      <color indexed="16"/>
      <name val="Calibri"/>
      <family val="2"/>
    </font>
    <font>
      <i/>
      <sz val="9"/>
      <color indexed="16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b/>
      <i/>
      <sz val="9"/>
      <color indexed="63"/>
      <name val="Calibri"/>
      <family val="2"/>
    </font>
    <font>
      <b/>
      <i/>
      <sz val="11"/>
      <color indexed="63"/>
      <name val="Calibri"/>
      <family val="2"/>
    </font>
    <font>
      <i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63"/>
      <name val="Calibri"/>
      <family val="2"/>
    </font>
    <font>
      <i/>
      <sz val="8"/>
      <color indexed="63"/>
      <name val="Calibri"/>
      <family val="2"/>
    </font>
    <font>
      <b/>
      <sz val="12"/>
      <name val="Calibri"/>
      <family val="2"/>
    </font>
    <font>
      <i/>
      <sz val="8"/>
      <color indexed="10"/>
      <name val="Calibri"/>
      <family val="2"/>
    </font>
    <font>
      <i/>
      <sz val="8"/>
      <color indexed="16"/>
      <name val="Calibri"/>
      <family val="2"/>
    </font>
    <font>
      <b/>
      <i/>
      <sz val="10"/>
      <color indexed="10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i/>
      <sz val="10"/>
      <color indexed="54"/>
      <name val="Calibri"/>
      <family val="2"/>
    </font>
    <font>
      <sz val="10"/>
      <color indexed="10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3"/>
      <name val="ArialMT"/>
      <family val="2"/>
    </font>
    <font>
      <u val="single"/>
      <sz val="9"/>
      <color indexed="12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sz val="11"/>
      <color indexed="25"/>
      <name val="Calibri"/>
      <family val="2"/>
    </font>
    <font>
      <i/>
      <sz val="8"/>
      <color indexed="57"/>
      <name val="Calibri"/>
      <family val="2"/>
    </font>
    <font>
      <i/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167" fontId="0" fillId="0" borderId="0" applyFill="0" applyBorder="0" applyProtection="0">
      <alignment/>
    </xf>
    <xf numFmtId="41" fontId="1" fillId="0" borderId="0" applyFill="0" applyBorder="0" applyAlignment="0" applyProtection="0"/>
    <xf numFmtId="0" fontId="18" fillId="0" borderId="0" applyNumberFormat="0" applyFill="0" applyBorder="0" applyProtection="0">
      <alignment/>
    </xf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4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6" fillId="33" borderId="10" xfId="47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16" fillId="33" borderId="15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6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165" fontId="7" fillId="33" borderId="17" xfId="0" applyNumberFormat="1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left" vertical="center" indent="1"/>
      <protection locked="0"/>
    </xf>
    <xf numFmtId="166" fontId="15" fillId="0" borderId="20" xfId="0" applyNumberFormat="1" applyFont="1" applyFill="1" applyBorder="1" applyAlignment="1" applyProtection="1">
      <alignment horizontal="center" vertical="center"/>
      <protection locked="0"/>
    </xf>
    <xf numFmtId="167" fontId="15" fillId="0" borderId="20" xfId="34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167" fontId="15" fillId="0" borderId="23" xfId="34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166" fontId="15" fillId="0" borderId="25" xfId="0" applyNumberFormat="1" applyFont="1" applyFill="1" applyBorder="1" applyAlignment="1" applyProtection="1">
      <alignment horizontal="center" vertical="center"/>
      <protection locked="0"/>
    </xf>
    <xf numFmtId="167" fontId="15" fillId="0" borderId="25" xfId="34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left" vertical="center" indent="1"/>
      <protection locked="0"/>
    </xf>
    <xf numFmtId="0" fontId="22" fillId="33" borderId="0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164" fontId="15" fillId="0" borderId="20" xfId="0" applyNumberFormat="1" applyFont="1" applyFill="1" applyBorder="1" applyAlignment="1" applyProtection="1">
      <alignment horizontal="center" vertical="center"/>
      <protection locked="0"/>
    </xf>
    <xf numFmtId="1" fontId="15" fillId="0" borderId="20" xfId="0" applyNumberFormat="1" applyFont="1" applyFill="1" applyBorder="1" applyAlignment="1" applyProtection="1">
      <alignment horizontal="center" vertical="center"/>
      <protection locked="0"/>
    </xf>
    <xf numFmtId="168" fontId="15" fillId="33" borderId="20" xfId="0" applyNumberFormat="1" applyFont="1" applyFill="1" applyBorder="1" applyAlignment="1" applyProtection="1">
      <alignment horizontal="center" vertical="center"/>
      <protection locked="0"/>
    </xf>
    <xf numFmtId="2" fontId="24" fillId="33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169" fontId="15" fillId="0" borderId="31" xfId="0" applyNumberFormat="1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169" fontId="15" fillId="0" borderId="33" xfId="0" applyNumberFormat="1" applyFont="1" applyBorder="1" applyAlignment="1" applyProtection="1">
      <alignment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165" fontId="30" fillId="33" borderId="35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165" fontId="30" fillId="33" borderId="0" xfId="0" applyNumberFormat="1" applyFont="1" applyFill="1" applyBorder="1" applyAlignment="1" applyProtection="1">
      <alignment vertical="center"/>
      <protection locked="0"/>
    </xf>
    <xf numFmtId="0" fontId="32" fillId="33" borderId="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165" fontId="7" fillId="33" borderId="28" xfId="0" applyNumberFormat="1" applyFont="1" applyFill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34" fillId="33" borderId="2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167" fontId="15" fillId="33" borderId="36" xfId="34" applyFont="1" applyFill="1" applyBorder="1" applyAlignment="1" applyProtection="1">
      <alignment horizontal="center" vertical="center"/>
      <protection/>
    </xf>
    <xf numFmtId="49" fontId="15" fillId="33" borderId="3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 locked="0"/>
    </xf>
    <xf numFmtId="167" fontId="15" fillId="33" borderId="20" xfId="34" applyFont="1" applyFill="1" applyBorder="1" applyAlignment="1" applyProtection="1">
      <alignment horizontal="center" vertical="center"/>
      <protection/>
    </xf>
    <xf numFmtId="49" fontId="15" fillId="33" borderId="2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/>
      <protection locked="0"/>
    </xf>
    <xf numFmtId="0" fontId="37" fillId="33" borderId="0" xfId="0" applyFont="1" applyFill="1" applyBorder="1" applyAlignment="1" applyProtection="1">
      <alignment horizontal="left"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 locked="0"/>
    </xf>
    <xf numFmtId="170" fontId="2" fillId="33" borderId="0" xfId="0" applyNumberFormat="1" applyFont="1" applyFill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0" fillId="33" borderId="12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41" fillId="33" borderId="13" xfId="0" applyFont="1" applyFill="1" applyBorder="1" applyAlignment="1" applyProtection="1">
      <alignment vertical="center"/>
      <protection locked="0"/>
    </xf>
    <xf numFmtId="165" fontId="4" fillId="33" borderId="17" xfId="0" applyNumberFormat="1" applyFont="1" applyFill="1" applyBorder="1" applyAlignment="1" applyProtection="1">
      <alignment horizontal="center" vertical="center"/>
      <protection locked="0"/>
    </xf>
    <xf numFmtId="170" fontId="4" fillId="33" borderId="17" xfId="0" applyNumberFormat="1" applyFont="1" applyFill="1" applyBorder="1" applyAlignment="1" applyProtection="1">
      <alignment horizontal="center" vertical="center"/>
      <protection locked="0"/>
    </xf>
    <xf numFmtId="171" fontId="4" fillId="33" borderId="17" xfId="0" applyNumberFormat="1" applyFont="1" applyFill="1" applyBorder="1" applyAlignment="1" applyProtection="1">
      <alignment horizontal="center" vertical="center"/>
      <protection locked="0"/>
    </xf>
    <xf numFmtId="167" fontId="4" fillId="33" borderId="18" xfId="34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Alignment="1" applyProtection="1">
      <alignment vertical="center"/>
      <protection locked="0"/>
    </xf>
    <xf numFmtId="0" fontId="42" fillId="33" borderId="0" xfId="0" applyFont="1" applyFill="1" applyBorder="1" applyAlignment="1" applyProtection="1">
      <alignment vertical="center"/>
      <protection locked="0"/>
    </xf>
    <xf numFmtId="0" fontId="43" fillId="33" borderId="0" xfId="0" applyFont="1" applyFill="1" applyBorder="1" applyAlignment="1" applyProtection="1">
      <alignment vertical="center"/>
      <protection locked="0"/>
    </xf>
    <xf numFmtId="167" fontId="15" fillId="33" borderId="20" xfId="34" applyFont="1" applyFill="1" applyBorder="1" applyAlignment="1" applyProtection="1">
      <alignment horizontal="center" vertical="center"/>
      <protection locked="0"/>
    </xf>
    <xf numFmtId="167" fontId="15" fillId="33" borderId="21" xfId="34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7" fontId="15" fillId="33" borderId="23" xfId="34" applyFont="1" applyFill="1" applyBorder="1" applyAlignment="1" applyProtection="1">
      <alignment horizontal="center" vertical="center"/>
      <protection locked="0"/>
    </xf>
    <xf numFmtId="167" fontId="15" fillId="33" borderId="24" xfId="34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vertical="center"/>
      <protection locked="0"/>
    </xf>
    <xf numFmtId="0" fontId="2" fillId="33" borderId="38" xfId="0" applyFont="1" applyFill="1" applyBorder="1" applyAlignment="1" applyProtection="1">
      <alignment vertical="center"/>
      <protection locked="0"/>
    </xf>
    <xf numFmtId="167" fontId="4" fillId="33" borderId="38" xfId="34" applyFont="1" applyFill="1" applyBorder="1" applyAlignment="1" applyProtection="1">
      <alignment vertical="center"/>
      <protection locked="0"/>
    </xf>
    <xf numFmtId="167" fontId="4" fillId="33" borderId="39" xfId="34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44" fillId="0" borderId="20" xfId="34" applyNumberFormat="1" applyFont="1" applyFill="1" applyBorder="1" applyAlignment="1" applyProtection="1">
      <alignment horizontal="center" vertical="center"/>
      <protection locked="0"/>
    </xf>
    <xf numFmtId="173" fontId="15" fillId="0" borderId="20" xfId="0" applyNumberFormat="1" applyFont="1" applyFill="1" applyBorder="1" applyAlignment="1" applyProtection="1">
      <alignment horizontal="right" vertical="center"/>
      <protection locked="0"/>
    </xf>
    <xf numFmtId="173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 inden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5" fillId="0" borderId="0" xfId="36" applyNumberFormat="1" applyFont="1" applyFill="1" applyBorder="1" applyAlignment="1" applyProtection="1">
      <alignment vertical="center"/>
      <protection locked="0"/>
    </xf>
    <xf numFmtId="0" fontId="46" fillId="33" borderId="16" xfId="0" applyFont="1" applyFill="1" applyBorder="1" applyAlignment="1" applyProtection="1">
      <alignment vertical="center"/>
      <protection locked="0"/>
    </xf>
    <xf numFmtId="0" fontId="47" fillId="33" borderId="16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 indent="3"/>
      <protection locked="0"/>
    </xf>
    <xf numFmtId="0" fontId="4" fillId="33" borderId="11" xfId="0" applyFont="1" applyFill="1" applyBorder="1" applyAlignment="1" applyProtection="1">
      <alignment horizontal="right"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 indent="3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40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174" fontId="2" fillId="34" borderId="41" xfId="0" applyNumberFormat="1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vertical="center" wrapText="1"/>
      <protection locked="0"/>
    </xf>
    <xf numFmtId="0" fontId="29" fillId="0" borderId="30" xfId="0" applyFont="1" applyBorder="1" applyAlignment="1" applyProtection="1">
      <alignment vertical="center"/>
      <protection locked="0"/>
    </xf>
    <xf numFmtId="169" fontId="29" fillId="0" borderId="31" xfId="0" applyNumberFormat="1" applyFont="1" applyBorder="1" applyAlignment="1" applyProtection="1">
      <alignment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vertical="center" wrapText="1"/>
      <protection locked="0"/>
    </xf>
    <xf numFmtId="0" fontId="49" fillId="0" borderId="30" xfId="0" applyFont="1" applyBorder="1" applyAlignment="1" applyProtection="1">
      <alignment vertical="center"/>
      <protection locked="0"/>
    </xf>
    <xf numFmtId="169" fontId="29" fillId="0" borderId="33" xfId="0" applyNumberFormat="1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49" fillId="35" borderId="29" xfId="0" applyFont="1" applyFill="1" applyBorder="1" applyAlignment="1" applyProtection="1">
      <alignment vertical="center"/>
      <protection locked="0"/>
    </xf>
    <xf numFmtId="0" fontId="49" fillId="35" borderId="3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49" fillId="0" borderId="31" xfId="0" applyFont="1" applyBorder="1" applyAlignment="1" applyProtection="1">
      <alignment vertical="center"/>
      <protection locked="0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165" fontId="2" fillId="33" borderId="0" xfId="0" applyNumberFormat="1" applyFont="1" applyFill="1" applyAlignment="1" applyProtection="1">
      <alignment vertical="center"/>
      <protection locked="0"/>
    </xf>
    <xf numFmtId="171" fontId="2" fillId="33" borderId="0" xfId="0" applyNumberFormat="1" applyFont="1" applyFill="1" applyAlignment="1" applyProtection="1">
      <alignment vertical="center"/>
      <protection locked="0"/>
    </xf>
    <xf numFmtId="49" fontId="2" fillId="33" borderId="0" xfId="34" applyNumberFormat="1" applyFont="1" applyFill="1" applyBorder="1" applyAlignment="1" applyProtection="1">
      <alignment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0" fontId="15" fillId="0" borderId="20" xfId="34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 indent="1"/>
      <protection locked="0"/>
    </xf>
    <xf numFmtId="0" fontId="17" fillId="0" borderId="0" xfId="36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left" vertical="center" inden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left" vertical="center" indent="1"/>
      <protection locked="0"/>
    </xf>
    <xf numFmtId="0" fontId="11" fillId="0" borderId="43" xfId="0" applyFont="1" applyBorder="1" applyAlignment="1">
      <alignment vertical="center"/>
    </xf>
    <xf numFmtId="164" fontId="15" fillId="0" borderId="44" xfId="0" applyNumberFormat="1" applyFont="1" applyFill="1" applyBorder="1" applyAlignment="1" applyProtection="1">
      <alignment horizontal="left" vertical="center"/>
      <protection locked="0"/>
    </xf>
    <xf numFmtId="0" fontId="16" fillId="0" borderId="11" xfId="47" applyFont="1" applyFill="1" applyBorder="1" applyAlignment="1" applyProtection="1">
      <alignment horizontal="center" vertical="center"/>
      <protection locked="0"/>
    </xf>
    <xf numFmtId="164" fontId="15" fillId="0" borderId="21" xfId="0" applyNumberFormat="1" applyFont="1" applyFill="1" applyBorder="1" applyAlignment="1" applyProtection="1">
      <alignment horizontal="left" vertical="center"/>
      <protection locked="0"/>
    </xf>
    <xf numFmtId="3" fontId="16" fillId="0" borderId="11" xfId="47" applyNumberFormat="1" applyFont="1" applyFill="1" applyBorder="1" applyAlignment="1" applyProtection="1">
      <alignment horizontal="center" vertical="center"/>
      <protection locked="0"/>
    </xf>
    <xf numFmtId="0" fontId="17" fillId="0" borderId="11" xfId="36" applyNumberFormat="1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164" fontId="15" fillId="0" borderId="26" xfId="0" applyNumberFormat="1" applyFont="1" applyFill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164" fontId="15" fillId="0" borderId="45" xfId="0" applyNumberFormat="1" applyFont="1" applyFill="1" applyBorder="1" applyAlignment="1" applyProtection="1">
      <alignment horizontal="left" vertical="center"/>
      <protection locked="0"/>
    </xf>
    <xf numFmtId="164" fontId="15" fillId="0" borderId="20" xfId="0" applyNumberFormat="1" applyFont="1" applyFill="1" applyBorder="1" applyAlignment="1" applyProtection="1">
      <alignment horizontal="left" vertical="center"/>
      <protection locked="0"/>
    </xf>
    <xf numFmtId="165" fontId="46" fillId="33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DEADA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A6A6A6"/>
      <rgbColor rgb="00003366"/>
      <rgbColor rgb="0031859C"/>
      <rgbColor rgb="00003300"/>
      <rgbColor rgb="00333300"/>
      <rgbColor rgb="00993300"/>
      <rgbColor rgb="00993366"/>
      <rgbColor rgb="001F497D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180975</xdr:rowOff>
    </xdr:from>
    <xdr:to>
      <xdr:col>2</xdr:col>
      <xdr:colOff>438150</xdr:colOff>
      <xdr:row>4</xdr:row>
      <xdr:rowOff>266700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42900"/>
          <a:ext cx="1085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180975</xdr:rowOff>
    </xdr:from>
    <xdr:to>
      <xdr:col>2</xdr:col>
      <xdr:colOff>438150</xdr:colOff>
      <xdr:row>4</xdr:row>
      <xdr:rowOff>266700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42900"/>
          <a:ext cx="1085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s/financni-trhy/devizovy-trh/kurzy-devizoveho-trhu/kurzy-devizoveho-trh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lk@pepa,cz" TargetMode="External" /><Relationship Id="rId2" Type="http://schemas.openxmlformats.org/officeDocument/2006/relationships/hyperlink" Target="http://www.cnb.cz/cs/financni-trhy/devizovy-trh/kurzy-devizoveho-trhu/kurzy-devizoveho-trhu/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V76"/>
  <sheetViews>
    <sheetView showZeros="0" tabSelected="1" zoomScale="90" zoomScaleNormal="90" zoomScaleSheetLayoutView="100" zoomScalePageLayoutView="0" workbookViewId="0" topLeftCell="A1">
      <selection activeCell="D72" sqref="D72"/>
    </sheetView>
  </sheetViews>
  <sheetFormatPr defaultColWidth="9.125" defaultRowHeight="12.75"/>
  <cols>
    <col min="1" max="1" width="2.125" style="1" customWidth="1"/>
    <col min="2" max="10" width="14.50390625" style="1" customWidth="1"/>
    <col min="11" max="11" width="1.875" style="1" customWidth="1"/>
    <col min="12" max="12" width="4.375" style="2" customWidth="1"/>
    <col min="13" max="13" width="15.50390625" style="1" customWidth="1"/>
    <col min="14" max="14" width="6.50390625" style="1" customWidth="1"/>
    <col min="15" max="15" width="6.875" style="1" customWidth="1"/>
    <col min="16" max="16" width="18.50390625" style="1" customWidth="1"/>
    <col min="17" max="17" width="6.00390625" style="1" customWidth="1"/>
    <col min="18" max="16384" width="9.125" style="1" customWidth="1"/>
  </cols>
  <sheetData>
    <row r="1" spans="1:256" ht="12.75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>
      <c r="A2" s="3"/>
      <c r="B2" s="176"/>
      <c r="C2" s="176"/>
      <c r="D2" s="177" t="s">
        <v>0</v>
      </c>
      <c r="E2" s="177"/>
      <c r="F2" s="177"/>
      <c r="G2" s="177"/>
      <c r="H2" s="177"/>
      <c r="I2" s="177"/>
      <c r="J2" s="177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"/>
      <c r="B3" s="176"/>
      <c r="C3" s="176"/>
      <c r="D3" s="178" t="s">
        <v>1</v>
      </c>
      <c r="E3" s="178"/>
      <c r="F3" s="178"/>
      <c r="G3" s="178"/>
      <c r="H3" s="178"/>
      <c r="I3" s="178"/>
      <c r="J3" s="178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"/>
      <c r="B4" s="176"/>
      <c r="C4" s="176"/>
      <c r="D4" s="5"/>
      <c r="E4" s="6"/>
      <c r="F4" s="6"/>
      <c r="G4" s="6"/>
      <c r="H4" s="6"/>
      <c r="I4" s="6"/>
      <c r="J4" s="7"/>
      <c r="K4" s="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0" customFormat="1" ht="21.75" customHeight="1">
      <c r="A5" s="8" t="s">
        <v>2</v>
      </c>
      <c r="B5" s="176"/>
      <c r="C5" s="176"/>
      <c r="D5" s="179" t="s">
        <v>3</v>
      </c>
      <c r="E5" s="179"/>
      <c r="F5" s="180"/>
      <c r="G5" s="180"/>
      <c r="H5" s="180"/>
      <c r="I5" s="180"/>
      <c r="J5" s="180"/>
      <c r="K5" s="8"/>
      <c r="L5" s="9"/>
    </row>
    <row r="6" spans="1:256" ht="21.75" customHeight="1">
      <c r="A6" s="8"/>
      <c r="B6" s="176"/>
      <c r="C6" s="176"/>
      <c r="D6" s="181" t="s">
        <v>4</v>
      </c>
      <c r="E6" s="181"/>
      <c r="F6" s="182"/>
      <c r="G6" s="182"/>
      <c r="H6" s="182"/>
      <c r="I6" s="182"/>
      <c r="J6" s="182"/>
      <c r="K6" s="8"/>
      <c r="L6" s="9"/>
      <c r="M6" s="11" t="s">
        <v>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8" customFormat="1" ht="15.75">
      <c r="A7" s="12"/>
      <c r="B7" s="13" t="s">
        <v>6</v>
      </c>
      <c r="C7" s="14"/>
      <c r="D7" s="14"/>
      <c r="E7" s="14"/>
      <c r="F7" s="15"/>
      <c r="G7" s="13" t="s">
        <v>7</v>
      </c>
      <c r="H7" s="16">
        <v>1</v>
      </c>
      <c r="I7" s="183"/>
      <c r="J7" s="183"/>
      <c r="K7" s="12"/>
      <c r="L7" s="17"/>
    </row>
    <row r="8" spans="1:256" ht="15.75">
      <c r="A8" s="12"/>
      <c r="B8" s="19" t="s">
        <v>8</v>
      </c>
      <c r="C8" s="20"/>
      <c r="D8" s="184"/>
      <c r="E8" s="184"/>
      <c r="F8" s="184"/>
      <c r="G8" s="21"/>
      <c r="H8" s="22">
        <v>2</v>
      </c>
      <c r="I8" s="185"/>
      <c r="J8" s="185"/>
      <c r="K8" s="12"/>
      <c r="L8" s="1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3"/>
      <c r="B9" s="19" t="s">
        <v>9</v>
      </c>
      <c r="C9" s="23"/>
      <c r="D9" s="184"/>
      <c r="E9" s="184"/>
      <c r="F9" s="184"/>
      <c r="G9" s="21"/>
      <c r="H9" s="22">
        <v>3</v>
      </c>
      <c r="I9" s="185"/>
      <c r="J9" s="185"/>
      <c r="K9" s="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3"/>
      <c r="B10" s="24" t="s">
        <v>10</v>
      </c>
      <c r="C10" s="23"/>
      <c r="D10" s="186"/>
      <c r="E10" s="186"/>
      <c r="F10" s="186"/>
      <c r="G10" s="25"/>
      <c r="H10" s="22">
        <v>4</v>
      </c>
      <c r="I10" s="185"/>
      <c r="J10" s="185"/>
      <c r="K10" s="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3"/>
      <c r="B11" s="24" t="s">
        <v>11</v>
      </c>
      <c r="C11" s="23"/>
      <c r="D11" s="187"/>
      <c r="E11" s="187"/>
      <c r="F11" s="187"/>
      <c r="G11" s="25"/>
      <c r="H11" s="22">
        <v>5</v>
      </c>
      <c r="I11" s="185"/>
      <c r="J11" s="185"/>
      <c r="K11" s="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3"/>
      <c r="B12" s="26" t="s">
        <v>12</v>
      </c>
      <c r="C12" s="27"/>
      <c r="D12" s="188"/>
      <c r="E12" s="188"/>
      <c r="F12" s="188"/>
      <c r="G12" s="25"/>
      <c r="H12" s="22">
        <v>6</v>
      </c>
      <c r="I12" s="185"/>
      <c r="J12" s="185"/>
      <c r="K12" s="3"/>
      <c r="L12"/>
      <c r="M12" s="28" t="s">
        <v>13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3"/>
      <c r="B13" s="29" t="s">
        <v>14</v>
      </c>
      <c r="C13" s="30"/>
      <c r="D13" s="31" t="s">
        <v>15</v>
      </c>
      <c r="E13" s="32" t="s">
        <v>16</v>
      </c>
      <c r="F13" s="33" t="s">
        <v>17</v>
      </c>
      <c r="G13" s="25"/>
      <c r="H13" s="22">
        <v>7</v>
      </c>
      <c r="I13" s="185"/>
      <c r="J13" s="185"/>
      <c r="K13" s="3"/>
      <c r="L13"/>
      <c r="M13" s="34" t="s">
        <v>18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"/>
      <c r="B14" s="25"/>
      <c r="C14" s="23"/>
      <c r="D14" s="35"/>
      <c r="E14" s="36"/>
      <c r="F14" s="37" t="s">
        <v>18</v>
      </c>
      <c r="G14" s="38"/>
      <c r="H14" s="39">
        <v>8</v>
      </c>
      <c r="I14" s="189"/>
      <c r="J14" s="189"/>
      <c r="K14" s="3"/>
      <c r="L14"/>
      <c r="M14" s="40" t="s">
        <v>19</v>
      </c>
      <c r="N14" s="41"/>
      <c r="O14" s="42" t="s">
        <v>20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3"/>
      <c r="B15" s="25"/>
      <c r="C15" s="23"/>
      <c r="D15" s="35"/>
      <c r="E15" s="43"/>
      <c r="F15" s="44" t="s">
        <v>19</v>
      </c>
      <c r="G15" s="45" t="s">
        <v>21</v>
      </c>
      <c r="H15" s="30"/>
      <c r="I15" s="30"/>
      <c r="J15" s="46"/>
      <c r="K15" s="3"/>
      <c r="L15"/>
      <c r="M15" s="40" t="s">
        <v>22</v>
      </c>
      <c r="N15" s="41"/>
      <c r="O15" s="42" t="s">
        <v>23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3"/>
      <c r="B16" s="38"/>
      <c r="C16" s="39"/>
      <c r="D16" s="47"/>
      <c r="E16" s="48"/>
      <c r="F16" s="49"/>
      <c r="G16" s="190"/>
      <c r="H16" s="190"/>
      <c r="I16" s="190"/>
      <c r="J16" s="190"/>
      <c r="K16" s="3"/>
      <c r="L16"/>
      <c r="M16" s="50" t="s">
        <v>24</v>
      </c>
      <c r="N16"/>
      <c r="O16" s="42" t="s">
        <v>25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7" s="18" customFormat="1" ht="15.75">
      <c r="A18" s="12"/>
      <c r="B18" s="51" t="s">
        <v>26</v>
      </c>
      <c r="C18" s="52"/>
      <c r="D18" s="12"/>
      <c r="E18" s="12"/>
      <c r="F18" s="12"/>
      <c r="G18" s="12"/>
      <c r="H18" s="12"/>
      <c r="I18" s="53"/>
      <c r="J18" s="53"/>
      <c r="K18" s="12"/>
      <c r="L18" s="17"/>
      <c r="Q18" s="54"/>
    </row>
    <row r="19" spans="1:256" ht="12.75">
      <c r="A19" s="3"/>
      <c r="B19" s="55" t="s">
        <v>27</v>
      </c>
      <c r="C19" s="55" t="s">
        <v>28</v>
      </c>
      <c r="D19" s="55" t="s">
        <v>29</v>
      </c>
      <c r="E19" s="191" t="s">
        <v>30</v>
      </c>
      <c r="F19" s="191"/>
      <c r="G19" s="55" t="s">
        <v>31</v>
      </c>
      <c r="H19" s="55" t="s">
        <v>32</v>
      </c>
      <c r="I19" s="55" t="s">
        <v>33</v>
      </c>
      <c r="J19" s="55" t="s">
        <v>34</v>
      </c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3"/>
      <c r="B20" s="35"/>
      <c r="C20" s="56"/>
      <c r="D20" s="56"/>
      <c r="E20" s="192"/>
      <c r="F20" s="192"/>
      <c r="G20" s="57"/>
      <c r="H20" s="57"/>
      <c r="I20" s="58"/>
      <c r="J20" s="59">
        <f aca="true" t="shared" si="0" ref="J20:J34">G20*I20</f>
        <v>0</v>
      </c>
      <c r="K20" s="3"/>
      <c r="L20"/>
      <c r="M20" s="60" t="s">
        <v>35</v>
      </c>
      <c r="N20"/>
      <c r="O20"/>
      <c r="P20" s="61"/>
      <c r="Q20" s="6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"/>
      <c r="B21" s="35"/>
      <c r="C21" s="56"/>
      <c r="D21" s="56"/>
      <c r="E21" s="193"/>
      <c r="F21" s="193"/>
      <c r="G21" s="57"/>
      <c r="H21" s="57"/>
      <c r="I21" s="58"/>
      <c r="J21" s="59">
        <f t="shared" si="0"/>
        <v>0</v>
      </c>
      <c r="K21" s="3"/>
      <c r="L21"/>
      <c r="M21" s="63" t="s">
        <v>36</v>
      </c>
      <c r="N21" s="64" t="s">
        <v>37</v>
      </c>
      <c r="O21" s="65"/>
      <c r="P21" s="66"/>
      <c r="Q21" s="6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"/>
      <c r="B22" s="35"/>
      <c r="C22" s="56"/>
      <c r="D22" s="56"/>
      <c r="E22" s="193"/>
      <c r="F22" s="193"/>
      <c r="G22" s="57"/>
      <c r="H22" s="57"/>
      <c r="I22" s="58"/>
      <c r="J22" s="59">
        <f t="shared" si="0"/>
        <v>0</v>
      </c>
      <c r="K22" s="3"/>
      <c r="L22"/>
      <c r="M22" s="67" t="s">
        <v>38</v>
      </c>
      <c r="N22" s="68">
        <v>4</v>
      </c>
      <c r="O22" s="65"/>
      <c r="P22" s="66"/>
      <c r="Q22" s="66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"/>
      <c r="B23" s="35"/>
      <c r="C23" s="56"/>
      <c r="D23" s="56"/>
      <c r="E23" s="193"/>
      <c r="F23" s="193"/>
      <c r="G23" s="57"/>
      <c r="H23" s="57"/>
      <c r="I23" s="58"/>
      <c r="J23" s="59">
        <f t="shared" si="0"/>
        <v>0</v>
      </c>
      <c r="K23" s="3"/>
      <c r="L23"/>
      <c r="M23" s="69" t="s">
        <v>39</v>
      </c>
      <c r="N23" s="70">
        <v>8</v>
      </c>
      <c r="O23" s="65"/>
      <c r="P23" s="66"/>
      <c r="Q23" s="6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"/>
      <c r="B24" s="35"/>
      <c r="C24" s="56"/>
      <c r="D24" s="56"/>
      <c r="E24" s="193"/>
      <c r="F24" s="193"/>
      <c r="G24" s="57"/>
      <c r="H24" s="57"/>
      <c r="I24" s="58"/>
      <c r="J24" s="59">
        <f t="shared" si="0"/>
        <v>0</v>
      </c>
      <c r="K24" s="3"/>
      <c r="L24"/>
      <c r="M24"/>
      <c r="N24" s="66"/>
      <c r="O24" s="65"/>
      <c r="P24" s="66"/>
      <c r="Q24" s="6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"/>
      <c r="B25" s="35"/>
      <c r="C25" s="56"/>
      <c r="D25" s="56"/>
      <c r="E25" s="193"/>
      <c r="F25" s="193"/>
      <c r="G25" s="57"/>
      <c r="H25" s="57"/>
      <c r="I25" s="58"/>
      <c r="J25" s="59">
        <f t="shared" si="0"/>
        <v>0</v>
      </c>
      <c r="K25" s="3"/>
      <c r="L25"/>
      <c r="M25" s="71"/>
      <c r="N25" s="66"/>
      <c r="O25" s="66"/>
      <c r="P25" s="66"/>
      <c r="Q25" s="6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"/>
      <c r="B26" s="35"/>
      <c r="C26" s="56"/>
      <c r="D26" s="56"/>
      <c r="E26" s="193"/>
      <c r="F26" s="193"/>
      <c r="G26" s="57"/>
      <c r="H26" s="57"/>
      <c r="I26" s="58"/>
      <c r="J26" s="59">
        <f t="shared" si="0"/>
        <v>0</v>
      </c>
      <c r="K26" s="3"/>
      <c r="L26"/>
      <c r="M26" s="42" t="s">
        <v>40</v>
      </c>
      <c r="N26" s="66"/>
      <c r="O26" s="66"/>
      <c r="P26" s="66"/>
      <c r="Q26" s="6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"/>
      <c r="B27" s="35"/>
      <c r="C27" s="56"/>
      <c r="D27" s="56"/>
      <c r="E27" s="193"/>
      <c r="F27" s="193"/>
      <c r="G27" s="57"/>
      <c r="H27" s="57"/>
      <c r="I27" s="58"/>
      <c r="J27" s="59">
        <f t="shared" si="0"/>
        <v>0</v>
      </c>
      <c r="K27" s="3"/>
      <c r="L27"/>
      <c r="M27" s="71"/>
      <c r="N27" s="66"/>
      <c r="O27" s="66"/>
      <c r="P27" s="66"/>
      <c r="Q27" s="6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"/>
      <c r="B28" s="35"/>
      <c r="C28" s="56"/>
      <c r="D28" s="56"/>
      <c r="E28" s="193"/>
      <c r="F28" s="193"/>
      <c r="G28" s="57"/>
      <c r="H28" s="57"/>
      <c r="I28" s="58"/>
      <c r="J28" s="59">
        <f t="shared" si="0"/>
        <v>0</v>
      </c>
      <c r="K28" s="3"/>
      <c r="L28"/>
      <c r="M28" s="71"/>
      <c r="N28" s="66"/>
      <c r="O28" s="66"/>
      <c r="P28" s="66"/>
      <c r="Q28" s="66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"/>
      <c r="B29" s="35"/>
      <c r="C29" s="56"/>
      <c r="D29" s="56"/>
      <c r="E29" s="193"/>
      <c r="F29" s="193"/>
      <c r="G29" s="57"/>
      <c r="H29" s="57"/>
      <c r="I29" s="58"/>
      <c r="J29" s="59">
        <f t="shared" si="0"/>
        <v>0</v>
      </c>
      <c r="K29" s="3"/>
      <c r="L29"/>
      <c r="M29" s="71"/>
      <c r="N29" s="66"/>
      <c r="O29" s="66"/>
      <c r="P29" s="66"/>
      <c r="Q29" s="6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"/>
      <c r="B30" s="35"/>
      <c r="C30" s="56"/>
      <c r="D30" s="56"/>
      <c r="E30" s="193"/>
      <c r="F30" s="193"/>
      <c r="G30" s="57"/>
      <c r="H30" s="57"/>
      <c r="I30" s="58"/>
      <c r="J30" s="59">
        <f t="shared" si="0"/>
        <v>0</v>
      </c>
      <c r="K30" s="3"/>
      <c r="L30"/>
      <c r="M30" s="71"/>
      <c r="N30" s="66"/>
      <c r="O30" s="66"/>
      <c r="P30" s="66"/>
      <c r="Q30" s="6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"/>
      <c r="B31" s="35"/>
      <c r="C31" s="56"/>
      <c r="D31" s="56"/>
      <c r="E31" s="193"/>
      <c r="F31" s="193"/>
      <c r="G31" s="57"/>
      <c r="H31" s="57"/>
      <c r="I31" s="58"/>
      <c r="J31" s="59">
        <f t="shared" si="0"/>
        <v>0</v>
      </c>
      <c r="K31" s="3"/>
      <c r="L31"/>
      <c r="M31" s="71"/>
      <c r="N31" s="66"/>
      <c r="O31" s="66"/>
      <c r="P31" s="66"/>
      <c r="Q31" s="6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"/>
      <c r="B32" s="35"/>
      <c r="C32" s="56"/>
      <c r="D32" s="56"/>
      <c r="E32" s="193"/>
      <c r="F32" s="193"/>
      <c r="G32" s="57"/>
      <c r="H32" s="57"/>
      <c r="I32" s="58"/>
      <c r="J32" s="59">
        <f t="shared" si="0"/>
        <v>0</v>
      </c>
      <c r="K32" s="3"/>
      <c r="L32"/>
      <c r="M32" s="71"/>
      <c r="N32" s="66"/>
      <c r="O32" s="66"/>
      <c r="P32" s="66"/>
      <c r="Q32" s="6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"/>
      <c r="B33" s="35"/>
      <c r="C33" s="56"/>
      <c r="D33" s="56"/>
      <c r="E33" s="193"/>
      <c r="F33" s="193"/>
      <c r="G33" s="57"/>
      <c r="H33" s="57"/>
      <c r="I33" s="58"/>
      <c r="J33" s="59">
        <f t="shared" si="0"/>
        <v>0</v>
      </c>
      <c r="K33" s="3"/>
      <c r="L33"/>
      <c r="M33" s="71"/>
      <c r="N33" s="66"/>
      <c r="O33" s="66"/>
      <c r="P33" s="66"/>
      <c r="Q33" s="66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3"/>
      <c r="B34" s="35"/>
      <c r="C34" s="56"/>
      <c r="D34" s="56"/>
      <c r="E34" s="193"/>
      <c r="F34" s="193"/>
      <c r="G34" s="57"/>
      <c r="H34" s="57"/>
      <c r="I34" s="58"/>
      <c r="J34" s="59">
        <f t="shared" si="0"/>
        <v>0</v>
      </c>
      <c r="K34" s="3"/>
      <c r="L34"/>
      <c r="M34"/>
      <c r="N34" s="60"/>
      <c r="O34" s="65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3"/>
      <c r="B35" s="3"/>
      <c r="C35" s="3"/>
      <c r="D35" s="3"/>
      <c r="E35" s="3"/>
      <c r="F35" s="3"/>
      <c r="G35" s="3"/>
      <c r="H35" s="3"/>
      <c r="I35" s="3"/>
      <c r="J35" s="72">
        <f>SUM(J20:J34)</f>
        <v>0</v>
      </c>
      <c r="K35" s="3"/>
      <c r="L35"/>
      <c r="M35"/>
      <c r="N35" s="60"/>
      <c r="O35" s="65"/>
      <c r="P35" s="73"/>
      <c r="Q35" s="74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3"/>
      <c r="B36" s="3"/>
      <c r="C36" s="3"/>
      <c r="D36" s="3"/>
      <c r="E36" s="3"/>
      <c r="F36" s="3"/>
      <c r="G36" s="3"/>
      <c r="H36" s="3"/>
      <c r="I36" s="3"/>
      <c r="J36" s="75"/>
      <c r="K36" s="3"/>
      <c r="L36"/>
      <c r="M36"/>
      <c r="N36" s="60"/>
      <c r="O36" s="65"/>
      <c r="P36" s="73"/>
      <c r="Q36" s="74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3"/>
      <c r="B37" s="51" t="s">
        <v>41</v>
      </c>
      <c r="C37" s="3"/>
      <c r="D37" s="3"/>
      <c r="E37" s="3"/>
      <c r="F37" s="3"/>
      <c r="G37" s="3"/>
      <c r="H37" s="3"/>
      <c r="I37" s="76"/>
      <c r="J37" s="77"/>
      <c r="K37" s="3"/>
      <c r="L37"/>
      <c r="M37" s="7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3"/>
      <c r="B38" s="51"/>
      <c r="C38" s="3"/>
      <c r="D38" s="3"/>
      <c r="E38" s="3"/>
      <c r="F38" s="3"/>
      <c r="G38" s="3"/>
      <c r="H38" s="3"/>
      <c r="I38" s="76"/>
      <c r="J38" s="77"/>
      <c r="K38" s="3"/>
      <c r="L38"/>
      <c r="M38" s="4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3" s="28" customFormat="1" ht="12.75">
      <c r="A39" s="79"/>
      <c r="B39" s="55" t="s">
        <v>42</v>
      </c>
      <c r="C39" s="191" t="s">
        <v>43</v>
      </c>
      <c r="D39" s="191"/>
      <c r="E39" s="191"/>
      <c r="F39" s="80" t="s">
        <v>16</v>
      </c>
      <c r="G39" s="81" t="s">
        <v>17</v>
      </c>
      <c r="H39" s="3"/>
      <c r="I39" s="82" t="s">
        <v>44</v>
      </c>
      <c r="J39" s="55"/>
      <c r="K39" s="79"/>
      <c r="L39" s="83"/>
      <c r="M39" s="42" t="s">
        <v>45</v>
      </c>
    </row>
    <row r="40" spans="1:256" ht="12.75">
      <c r="A40" s="3"/>
      <c r="B40" s="84"/>
      <c r="C40" s="192"/>
      <c r="D40" s="192"/>
      <c r="E40" s="192"/>
      <c r="F40" s="36"/>
      <c r="G40" s="85"/>
      <c r="H40" s="3"/>
      <c r="I40" s="86">
        <f aca="true" t="shared" si="1" ref="I40:I55">F40</f>
        <v>0</v>
      </c>
      <c r="J40" s="87">
        <f aca="true" t="shared" si="2" ref="J40:J55">G40</f>
        <v>0</v>
      </c>
      <c r="K40" s="3"/>
      <c r="L40"/>
      <c r="M40" s="88"/>
      <c r="N40" s="28"/>
      <c r="O40" s="2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3"/>
      <c r="B41" s="84"/>
      <c r="C41" s="193"/>
      <c r="D41" s="193"/>
      <c r="E41" s="193"/>
      <c r="F41" s="36"/>
      <c r="G41" s="85"/>
      <c r="H41" s="3"/>
      <c r="I41" s="89">
        <f t="shared" si="1"/>
        <v>0</v>
      </c>
      <c r="J41" s="90">
        <f t="shared" si="2"/>
        <v>0</v>
      </c>
      <c r="K41" s="3"/>
      <c r="L41"/>
      <c r="M41" s="42" t="s">
        <v>46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3"/>
      <c r="B42" s="84"/>
      <c r="C42" s="193"/>
      <c r="D42" s="193"/>
      <c r="E42" s="193"/>
      <c r="F42" s="36"/>
      <c r="G42" s="85"/>
      <c r="H42" s="3"/>
      <c r="I42" s="89">
        <f t="shared" si="1"/>
        <v>0</v>
      </c>
      <c r="J42" s="90">
        <f t="shared" si="2"/>
        <v>0</v>
      </c>
      <c r="K42" s="3"/>
      <c r="L42"/>
      <c r="M42" s="91"/>
      <c r="N42" s="91" t="s">
        <v>47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3"/>
      <c r="B43" s="84"/>
      <c r="C43" s="193"/>
      <c r="D43" s="193"/>
      <c r="E43" s="193"/>
      <c r="F43" s="36"/>
      <c r="G43" s="85"/>
      <c r="H43" s="3"/>
      <c r="I43" s="89">
        <f t="shared" si="1"/>
        <v>0</v>
      </c>
      <c r="J43" s="90">
        <f t="shared" si="2"/>
        <v>0</v>
      </c>
      <c r="K43" s="3"/>
      <c r="L43"/>
      <c r="M43" s="88"/>
      <c r="N43" s="91" t="s">
        <v>48</v>
      </c>
      <c r="O43" s="2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3"/>
      <c r="B44" s="84"/>
      <c r="C44" s="193"/>
      <c r="D44" s="193"/>
      <c r="E44" s="193"/>
      <c r="F44" s="36"/>
      <c r="G44" s="85"/>
      <c r="H44" s="3"/>
      <c r="I44" s="89">
        <f t="shared" si="1"/>
        <v>0</v>
      </c>
      <c r="J44" s="90">
        <f t="shared" si="2"/>
        <v>0</v>
      </c>
      <c r="K44" s="3"/>
      <c r="L44"/>
      <c r="M44" s="88"/>
      <c r="N44" s="91"/>
      <c r="O44" s="2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3"/>
      <c r="B45" s="84"/>
      <c r="C45" s="193"/>
      <c r="D45" s="193"/>
      <c r="E45" s="193"/>
      <c r="F45" s="36"/>
      <c r="G45" s="85"/>
      <c r="H45" s="3"/>
      <c r="I45" s="89">
        <f t="shared" si="1"/>
        <v>0</v>
      </c>
      <c r="J45" s="90">
        <f t="shared" si="2"/>
        <v>0</v>
      </c>
      <c r="K45" s="3"/>
      <c r="L45"/>
      <c r="M45" s="42" t="s">
        <v>49</v>
      </c>
      <c r="N45" s="28"/>
      <c r="O45" s="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"/>
      <c r="B46" s="84"/>
      <c r="C46" s="193"/>
      <c r="D46" s="193"/>
      <c r="E46" s="193"/>
      <c r="F46" s="36"/>
      <c r="G46" s="85"/>
      <c r="H46" s="3"/>
      <c r="I46" s="89">
        <f t="shared" si="1"/>
        <v>0</v>
      </c>
      <c r="J46" s="90">
        <f t="shared" si="2"/>
        <v>0</v>
      </c>
      <c r="K46" s="3"/>
      <c r="L46"/>
      <c r="M46" s="88"/>
      <c r="N46" s="28"/>
      <c r="O46" s="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"/>
      <c r="B47" s="84"/>
      <c r="C47" s="193"/>
      <c r="D47" s="193"/>
      <c r="E47" s="193"/>
      <c r="F47" s="36"/>
      <c r="G47" s="85"/>
      <c r="H47" s="3"/>
      <c r="I47" s="89">
        <f t="shared" si="1"/>
        <v>0</v>
      </c>
      <c r="J47" s="90">
        <f t="shared" si="2"/>
        <v>0</v>
      </c>
      <c r="K47" s="3"/>
      <c r="L47"/>
      <c r="M47" s="88"/>
      <c r="N47" s="28"/>
      <c r="O47" s="28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3"/>
      <c r="B48" s="84"/>
      <c r="C48" s="193"/>
      <c r="D48" s="193"/>
      <c r="E48" s="193"/>
      <c r="F48" s="36"/>
      <c r="G48" s="85"/>
      <c r="H48" s="3"/>
      <c r="I48" s="89">
        <f t="shared" si="1"/>
        <v>0</v>
      </c>
      <c r="J48" s="90">
        <f t="shared" si="2"/>
        <v>0</v>
      </c>
      <c r="K48" s="3"/>
      <c r="L48"/>
      <c r="M48" s="88"/>
      <c r="N48" s="28"/>
      <c r="O48" s="2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3"/>
      <c r="B49" s="84"/>
      <c r="C49" s="193"/>
      <c r="D49" s="193"/>
      <c r="E49" s="193"/>
      <c r="F49" s="36"/>
      <c r="G49" s="85"/>
      <c r="H49" s="3"/>
      <c r="I49" s="89">
        <f t="shared" si="1"/>
        <v>0</v>
      </c>
      <c r="J49" s="90">
        <f t="shared" si="2"/>
        <v>0</v>
      </c>
      <c r="K49" s="3"/>
      <c r="L49"/>
      <c r="M49" s="88"/>
      <c r="N49" s="28"/>
      <c r="O49" s="2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3"/>
      <c r="B50" s="84"/>
      <c r="C50" s="193"/>
      <c r="D50" s="193"/>
      <c r="E50" s="193"/>
      <c r="F50" s="36"/>
      <c r="G50" s="85"/>
      <c r="H50" s="3"/>
      <c r="I50" s="89">
        <f t="shared" si="1"/>
        <v>0</v>
      </c>
      <c r="J50" s="90">
        <f t="shared" si="2"/>
        <v>0</v>
      </c>
      <c r="K50" s="3"/>
      <c r="L50"/>
      <c r="M50" s="88"/>
      <c r="N50" s="28"/>
      <c r="O50" s="2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3"/>
      <c r="B51" s="84"/>
      <c r="C51" s="193"/>
      <c r="D51" s="193"/>
      <c r="E51" s="193"/>
      <c r="F51" s="36"/>
      <c r="G51" s="85"/>
      <c r="H51" s="3"/>
      <c r="I51" s="89">
        <f t="shared" si="1"/>
        <v>0</v>
      </c>
      <c r="J51" s="90">
        <f t="shared" si="2"/>
        <v>0</v>
      </c>
      <c r="K51" s="3"/>
      <c r="L51"/>
      <c r="M51" s="88"/>
      <c r="N51" s="28"/>
      <c r="O51" s="2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3"/>
      <c r="B52" s="84"/>
      <c r="C52" s="193"/>
      <c r="D52" s="193"/>
      <c r="E52" s="193"/>
      <c r="F52" s="36"/>
      <c r="G52" s="85"/>
      <c r="H52" s="3"/>
      <c r="I52" s="89">
        <f t="shared" si="1"/>
        <v>0</v>
      </c>
      <c r="J52" s="90">
        <f t="shared" si="2"/>
        <v>0</v>
      </c>
      <c r="K52" s="3"/>
      <c r="L52"/>
      <c r="M52" s="88"/>
      <c r="N52" s="28"/>
      <c r="O52" s="2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3"/>
      <c r="B53" s="84"/>
      <c r="C53" s="193"/>
      <c r="D53" s="193"/>
      <c r="E53" s="193"/>
      <c r="F53" s="36"/>
      <c r="G53" s="85"/>
      <c r="H53" s="3"/>
      <c r="I53" s="89">
        <f t="shared" si="1"/>
        <v>0</v>
      </c>
      <c r="J53" s="90">
        <f t="shared" si="2"/>
        <v>0</v>
      </c>
      <c r="K53" s="3"/>
      <c r="L53"/>
      <c r="M53" s="88"/>
      <c r="N53" s="28"/>
      <c r="O53" s="2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3"/>
      <c r="B54" s="84"/>
      <c r="C54" s="193"/>
      <c r="D54" s="193"/>
      <c r="E54" s="193"/>
      <c r="F54" s="36"/>
      <c r="G54" s="85"/>
      <c r="H54" s="3"/>
      <c r="I54" s="89">
        <f t="shared" si="1"/>
        <v>0</v>
      </c>
      <c r="J54" s="90">
        <f t="shared" si="2"/>
        <v>0</v>
      </c>
      <c r="K54" s="3"/>
      <c r="L54"/>
      <c r="M54" s="42" t="s">
        <v>50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3"/>
      <c r="B55" s="84"/>
      <c r="C55" s="193"/>
      <c r="D55" s="193"/>
      <c r="E55" s="193"/>
      <c r="F55" s="36"/>
      <c r="G55" s="85"/>
      <c r="H55" s="3"/>
      <c r="I55" s="89">
        <f t="shared" si="1"/>
        <v>0</v>
      </c>
      <c r="J55" s="90">
        <f t="shared" si="2"/>
        <v>0</v>
      </c>
      <c r="K55" s="3"/>
      <c r="L55"/>
      <c r="M55" s="42" t="s">
        <v>51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3"/>
      <c r="B56" s="92" t="s">
        <v>52</v>
      </c>
      <c r="C56" s="3"/>
      <c r="D56" s="3"/>
      <c r="E56" s="3"/>
      <c r="F56" s="3"/>
      <c r="G56" s="93"/>
      <c r="H56" s="3"/>
      <c r="I56" s="3"/>
      <c r="J56" s="94"/>
      <c r="K56" s="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95"/>
      <c r="B57" s="92"/>
      <c r="C57" s="95"/>
      <c r="D57" s="95"/>
      <c r="E57" s="95"/>
      <c r="F57" s="95"/>
      <c r="G57" s="95"/>
      <c r="H57" s="96"/>
      <c r="I57" s="96"/>
      <c r="J57" s="96"/>
      <c r="K57" s="3"/>
      <c r="L57"/>
      <c r="M57" s="60"/>
      <c r="N57" s="97"/>
      <c r="O57"/>
      <c r="P57" s="98"/>
      <c r="Q57" s="99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95"/>
      <c r="B58" s="100" t="s">
        <v>53</v>
      </c>
      <c r="C58" s="30"/>
      <c r="D58" s="101"/>
      <c r="E58" s="102"/>
      <c r="F58" s="30"/>
      <c r="G58" s="103" t="str">
        <f>M13</f>
        <v>Kč</v>
      </c>
      <c r="H58" s="104" t="str">
        <f>M14</f>
        <v>EUR</v>
      </c>
      <c r="I58" s="105" t="str">
        <f>M15</f>
        <v>USD</v>
      </c>
      <c r="J58" s="106" t="str">
        <f>M16</f>
        <v>jiné</v>
      </c>
      <c r="K58" s="3"/>
      <c r="L58"/>
      <c r="M58" s="107"/>
      <c r="N58" s="97"/>
      <c r="O58"/>
      <c r="P58" s="98"/>
      <c r="Q58" s="99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95"/>
      <c r="B59" s="25"/>
      <c r="C59" s="23"/>
      <c r="D59" s="108" t="s">
        <v>26</v>
      </c>
      <c r="E59" s="109"/>
      <c r="F59" s="23"/>
      <c r="G59" s="110">
        <f>J35</f>
        <v>0</v>
      </c>
      <c r="H59" s="110"/>
      <c r="I59" s="110"/>
      <c r="J59" s="111"/>
      <c r="K59" s="3"/>
      <c r="L59"/>
      <c r="M59" s="107"/>
      <c r="N59" s="97"/>
      <c r="O59"/>
      <c r="P59" s="98"/>
      <c r="Q59" s="9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95"/>
      <c r="B60" s="25"/>
      <c r="C60" s="23"/>
      <c r="D60" s="108" t="s">
        <v>54</v>
      </c>
      <c r="E60" s="109"/>
      <c r="F60" s="23"/>
      <c r="G60" s="110">
        <f>_xlfn.SUMIFS(I40:I55,J40:J55,G58)</f>
        <v>0</v>
      </c>
      <c r="H60" s="110">
        <f>_xlfn.SUMIFS(I40:I55,J40:J55,H58)</f>
        <v>0</v>
      </c>
      <c r="I60" s="110">
        <f>_xlfn.SUMIFS(I40:I55,J40:J55,I58)</f>
        <v>0</v>
      </c>
      <c r="J60" s="111">
        <f>_xlfn.SUMIFS(I40:I55,J40:J55,J58)</f>
        <v>0</v>
      </c>
      <c r="K60" s="3"/>
      <c r="L60"/>
      <c r="M60" s="107"/>
      <c r="N60" s="97"/>
      <c r="O60"/>
      <c r="P60" s="98"/>
      <c r="Q60" s="99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95"/>
      <c r="B61" s="112"/>
      <c r="C61" s="23"/>
      <c r="D61" s="108" t="s">
        <v>55</v>
      </c>
      <c r="E61" s="109"/>
      <c r="F61" s="23"/>
      <c r="G61" s="113">
        <f>-_xlfn.SUMIFS(E14:E16,F14:F16,G58)</f>
        <v>0</v>
      </c>
      <c r="H61" s="113">
        <f>-_xlfn.SUMIFS(E14:E16,F14:F16,H58)</f>
        <v>0</v>
      </c>
      <c r="I61" s="113">
        <f>-_xlfn.SUMIFS(E14:E16,F14:F16,I58)</f>
        <v>0</v>
      </c>
      <c r="J61" s="114">
        <f>-_xlfn.SUMIFS(E14:E16,F14:F16,J58)</f>
        <v>0</v>
      </c>
      <c r="K61" s="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95"/>
      <c r="B62" s="25"/>
      <c r="C62" s="23"/>
      <c r="D62" s="115" t="s">
        <v>56</v>
      </c>
      <c r="E62" s="116"/>
      <c r="F62" s="116"/>
      <c r="G62" s="117">
        <f>SUM(G59:G61)</f>
        <v>0</v>
      </c>
      <c r="H62" s="117">
        <f>SUM(H60:H61)</f>
        <v>0</v>
      </c>
      <c r="I62" s="117">
        <f>SUM(I60:I61)</f>
        <v>0</v>
      </c>
      <c r="J62" s="118">
        <f>SUM(J60:J61)</f>
        <v>0</v>
      </c>
      <c r="K62" s="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95"/>
      <c r="B63" s="25"/>
      <c r="C63" s="119"/>
      <c r="D63" s="120"/>
      <c r="E63" s="23"/>
      <c r="F63" s="23"/>
      <c r="G63" s="23"/>
      <c r="H63" s="23"/>
      <c r="I63" s="23"/>
      <c r="J63" s="121"/>
      <c r="K63" s="3"/>
      <c r="L63"/>
      <c r="M63" s="88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95"/>
      <c r="B64" s="122"/>
      <c r="C64" s="119"/>
      <c r="D64" s="23"/>
      <c r="E64" s="23"/>
      <c r="F64" s="23"/>
      <c r="G64" s="23"/>
      <c r="H64" s="123" t="str">
        <f>H58</f>
        <v>EUR</v>
      </c>
      <c r="I64" s="123" t="str">
        <f>I58</f>
        <v>USD</v>
      </c>
      <c r="J64" s="124" t="str">
        <f>J58</f>
        <v>jiné</v>
      </c>
      <c r="K64" s="3"/>
      <c r="L64"/>
      <c r="M64" s="125" t="s">
        <v>57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6.5">
      <c r="A65" s="95"/>
      <c r="B65" s="122"/>
      <c r="C65" s="119"/>
      <c r="D65" s="123"/>
      <c r="E65" s="126"/>
      <c r="F65" s="23"/>
      <c r="G65" s="123" t="s">
        <v>58</v>
      </c>
      <c r="H65" s="127"/>
      <c r="I65" s="128"/>
      <c r="J65" s="129"/>
      <c r="K65" s="3"/>
      <c r="L65"/>
      <c r="M65" s="130" t="s">
        <v>59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95"/>
      <c r="B66" s="122"/>
      <c r="C66" s="119"/>
      <c r="D66" s="119"/>
      <c r="E66" s="119"/>
      <c r="F66" s="131"/>
      <c r="G66" s="131"/>
      <c r="H66" s="131"/>
      <c r="I66" s="131"/>
      <c r="J66" s="132"/>
      <c r="K66" s="3"/>
      <c r="L66"/>
      <c r="M66" s="133" t="s">
        <v>60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95"/>
      <c r="B67" s="122"/>
      <c r="C67" s="119"/>
      <c r="D67" s="134" t="s">
        <v>61</v>
      </c>
      <c r="E67" s="135"/>
      <c r="F67" s="135"/>
      <c r="G67" s="135"/>
      <c r="H67" s="135"/>
      <c r="I67" s="194">
        <f>G62+H62*H65+I62*I65+J62*J65</f>
        <v>0</v>
      </c>
      <c r="J67" s="194"/>
      <c r="K67" s="3"/>
      <c r="L67"/>
      <c r="M67" s="88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95"/>
      <c r="B68" s="122"/>
      <c r="C68" s="119"/>
      <c r="D68" s="119"/>
      <c r="E68" s="119"/>
      <c r="F68" s="131"/>
      <c r="G68" s="131"/>
      <c r="H68" s="131"/>
      <c r="I68" s="131"/>
      <c r="J68" s="132"/>
      <c r="K68" s="3"/>
      <c r="L68"/>
      <c r="M68" s="8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95"/>
      <c r="B69" s="122"/>
      <c r="C69" s="119"/>
      <c r="D69" s="23" t="s">
        <v>62</v>
      </c>
      <c r="E69" s="136" t="s">
        <v>63</v>
      </c>
      <c r="F69" s="131"/>
      <c r="G69" s="131"/>
      <c r="H69" s="131"/>
      <c r="I69" s="23"/>
      <c r="J69" s="137">
        <f>D12</f>
        <v>0</v>
      </c>
      <c r="K69" s="3"/>
      <c r="L69"/>
      <c r="M69" s="88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95"/>
      <c r="B70" s="138"/>
      <c r="C70" s="139"/>
      <c r="D70" s="27"/>
      <c r="E70" s="140" t="s">
        <v>64</v>
      </c>
      <c r="F70" s="141"/>
      <c r="G70" s="141"/>
      <c r="H70" s="141"/>
      <c r="I70" s="141"/>
      <c r="J70" s="142"/>
      <c r="K70" s="3"/>
      <c r="L70"/>
      <c r="M70" s="88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 s="95"/>
      <c r="B71" s="143"/>
      <c r="C71" s="144"/>
      <c r="D71" s="3"/>
      <c r="E71" s="3"/>
      <c r="F71" s="95"/>
      <c r="G71" s="95"/>
      <c r="H71" s="95"/>
      <c r="I71" s="95"/>
      <c r="J71" s="95"/>
      <c r="K71" s="3"/>
      <c r="L71"/>
      <c r="M71" s="42" t="s">
        <v>65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 s="95"/>
      <c r="B72" s="95" t="s">
        <v>66</v>
      </c>
      <c r="C72" s="144"/>
      <c r="D72" s="35"/>
      <c r="E72" s="3"/>
      <c r="F72" s="95" t="s">
        <v>67</v>
      </c>
      <c r="G72" s="3"/>
      <c r="H72" s="95" t="s">
        <v>15</v>
      </c>
      <c r="I72" s="35"/>
      <c r="J72" s="95"/>
      <c r="K72" s="3"/>
      <c r="L72"/>
      <c r="M72" s="42" t="s">
        <v>68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 s="95"/>
      <c r="B73" s="143"/>
      <c r="C73" s="144"/>
      <c r="D73" s="3"/>
      <c r="E73" s="3"/>
      <c r="F73" s="95"/>
      <c r="G73" s="95"/>
      <c r="H73" s="3"/>
      <c r="I73" s="3"/>
      <c r="J73" s="95"/>
      <c r="K73" s="3"/>
      <c r="L73"/>
      <c r="M73" s="88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 s="95"/>
      <c r="B74" s="143"/>
      <c r="C74" s="144"/>
      <c r="D74" s="144"/>
      <c r="E74" s="144"/>
      <c r="F74" s="144"/>
      <c r="G74" s="3"/>
      <c r="H74" s="145"/>
      <c r="I74" s="145"/>
      <c r="J74" s="3"/>
      <c r="K74" s="3"/>
      <c r="L74"/>
      <c r="M74" s="42" t="s">
        <v>69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3" s="148" customFormat="1" ht="12.75" customHeight="1">
      <c r="A75" s="4"/>
      <c r="B75" s="143"/>
      <c r="C75" s="144"/>
      <c r="D75" s="77"/>
      <c r="E75" s="95"/>
      <c r="F75" s="4"/>
      <c r="G75" s="77"/>
      <c r="H75" s="146" t="s">
        <v>70</v>
      </c>
      <c r="I75" s="146"/>
      <c r="J75" s="77"/>
      <c r="K75" s="77"/>
      <c r="L75" s="147"/>
      <c r="M75" s="88"/>
    </row>
    <row r="76" spans="1:13" ht="13.5">
      <c r="A76" s="3"/>
      <c r="B76" s="143"/>
      <c r="C76" s="144"/>
      <c r="D76" s="3"/>
      <c r="E76" s="3"/>
      <c r="F76" s="3"/>
      <c r="G76" s="3"/>
      <c r="H76" s="3"/>
      <c r="I76" s="3"/>
      <c r="J76" s="3"/>
      <c r="K76" s="3"/>
      <c r="M76" s="42" t="s">
        <v>71</v>
      </c>
    </row>
  </sheetData>
  <sheetProtection selectLockedCells="1" selectUnlockedCells="1"/>
  <mergeCells count="55">
    <mergeCell ref="C52:E52"/>
    <mergeCell ref="C53:E53"/>
    <mergeCell ref="C54:E54"/>
    <mergeCell ref="C55:E55"/>
    <mergeCell ref="I67:J67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E30:F30"/>
    <mergeCell ref="E31:F31"/>
    <mergeCell ref="E32:F32"/>
    <mergeCell ref="E33:F33"/>
    <mergeCell ref="E34:F34"/>
    <mergeCell ref="C39:E39"/>
    <mergeCell ref="E24:F24"/>
    <mergeCell ref="E25:F25"/>
    <mergeCell ref="E26:F26"/>
    <mergeCell ref="E27:F27"/>
    <mergeCell ref="E28:F28"/>
    <mergeCell ref="E29:F29"/>
    <mergeCell ref="G16:J16"/>
    <mergeCell ref="E19:F19"/>
    <mergeCell ref="E20:F20"/>
    <mergeCell ref="E21:F21"/>
    <mergeCell ref="E22:F22"/>
    <mergeCell ref="E23:F23"/>
    <mergeCell ref="D11:F11"/>
    <mergeCell ref="I11:J11"/>
    <mergeCell ref="D12:F12"/>
    <mergeCell ref="I12:J12"/>
    <mergeCell ref="I13:J13"/>
    <mergeCell ref="I14:J14"/>
    <mergeCell ref="I7:J7"/>
    <mergeCell ref="D8:F8"/>
    <mergeCell ref="I8:J8"/>
    <mergeCell ref="D9:F9"/>
    <mergeCell ref="I9:J9"/>
    <mergeCell ref="D10:F10"/>
    <mergeCell ref="I10:J10"/>
    <mergeCell ref="B2:C6"/>
    <mergeCell ref="D2:J2"/>
    <mergeCell ref="D3:J3"/>
    <mergeCell ref="D5:E5"/>
    <mergeCell ref="F5:J5"/>
    <mergeCell ref="D6:E6"/>
    <mergeCell ref="F6:J6"/>
  </mergeCells>
  <dataValidations count="1">
    <dataValidation type="list" allowBlank="1" showInputMessage="1" showErrorMessage="1" promptTitle="Měna" prompt="Vyberte měnu ze seznamu" sqref="F14:F16 G40:G55">
      <formula1>$M$13:$M$16</formula1>
      <formula2>0</formula2>
    </dataValidation>
  </dataValidations>
  <hyperlinks>
    <hyperlink ref="M66" r:id="rId1" display="www.cnb.cz/cs/financni-trhy/devizovy-trh/kurzy-devizoveho-trhu/kurzy-devizoveho-trhu/"/>
  </hyperlinks>
  <printOptions horizontalCentered="1"/>
  <pageMargins left="0.25" right="0.25" top="0.42986111111111114" bottom="0.4597222222222222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V79"/>
  <sheetViews>
    <sheetView showZeros="0" zoomScale="90" zoomScaleNormal="90" zoomScaleSheetLayoutView="100" zoomScalePageLayoutView="0" workbookViewId="0" topLeftCell="A37">
      <selection activeCell="B53" sqref="B53"/>
    </sheetView>
  </sheetViews>
  <sheetFormatPr defaultColWidth="9.125" defaultRowHeight="12.75"/>
  <cols>
    <col min="1" max="1" width="2.125" style="1" customWidth="1"/>
    <col min="2" max="10" width="14.50390625" style="1" customWidth="1"/>
    <col min="11" max="11" width="1.875" style="1" customWidth="1"/>
    <col min="12" max="12" width="4.375" style="2" customWidth="1"/>
    <col min="13" max="13" width="15.50390625" style="1" customWidth="1"/>
    <col min="14" max="14" width="6.50390625" style="1" customWidth="1"/>
    <col min="15" max="15" width="6.875" style="1" customWidth="1"/>
    <col min="16" max="16" width="18.50390625" style="1" customWidth="1"/>
    <col min="17" max="17" width="6.00390625" style="1" customWidth="1"/>
    <col min="18" max="16384" width="9.125" style="1" customWidth="1"/>
  </cols>
  <sheetData>
    <row r="1" spans="1:256" ht="12.75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>
      <c r="A2" s="3"/>
      <c r="B2" s="176"/>
      <c r="C2" s="176"/>
      <c r="D2" s="177" t="s">
        <v>72</v>
      </c>
      <c r="E2" s="177"/>
      <c r="F2" s="177"/>
      <c r="G2" s="177"/>
      <c r="H2" s="177"/>
      <c r="I2" s="177"/>
      <c r="J2" s="177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"/>
      <c r="B3" s="176"/>
      <c r="C3" s="176"/>
      <c r="D3" s="178" t="s">
        <v>73</v>
      </c>
      <c r="E3" s="178"/>
      <c r="F3" s="178"/>
      <c r="G3" s="178"/>
      <c r="H3" s="178"/>
      <c r="I3" s="178"/>
      <c r="J3" s="178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"/>
      <c r="B4" s="176"/>
      <c r="C4" s="176"/>
      <c r="D4" s="5"/>
      <c r="E4" s="6"/>
      <c r="F4" s="6"/>
      <c r="G4" s="6"/>
      <c r="H4" s="6"/>
      <c r="I4" s="6"/>
      <c r="J4" s="7"/>
      <c r="K4" s="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0" customFormat="1" ht="21.75" customHeight="1">
      <c r="A5" s="8" t="s">
        <v>2</v>
      </c>
      <c r="B5" s="176"/>
      <c r="C5" s="176"/>
      <c r="D5" s="179" t="s">
        <v>74</v>
      </c>
      <c r="E5" s="179"/>
      <c r="F5" s="180" t="s">
        <v>75</v>
      </c>
      <c r="G5" s="180"/>
      <c r="H5" s="180"/>
      <c r="I5" s="180"/>
      <c r="J5" s="180"/>
      <c r="K5" s="8"/>
      <c r="L5" s="9"/>
    </row>
    <row r="6" spans="1:256" ht="21.75" customHeight="1">
      <c r="A6" s="8"/>
      <c r="B6" s="176"/>
      <c r="C6" s="176"/>
      <c r="D6" s="181" t="s">
        <v>4</v>
      </c>
      <c r="E6" s="181"/>
      <c r="F6" s="195" t="s">
        <v>76</v>
      </c>
      <c r="G6" s="195"/>
      <c r="H6" s="195"/>
      <c r="I6" s="195"/>
      <c r="J6" s="195"/>
      <c r="K6" s="8"/>
      <c r="L6" s="9"/>
      <c r="M6" s="11" t="s">
        <v>5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8" customFormat="1" ht="12.75" customHeight="1">
      <c r="A7" s="12"/>
      <c r="B7" s="13" t="s">
        <v>6</v>
      </c>
      <c r="C7" s="14"/>
      <c r="D7" s="14"/>
      <c r="E7" s="14"/>
      <c r="F7" s="15"/>
      <c r="G7" s="13" t="s">
        <v>7</v>
      </c>
      <c r="H7" s="16">
        <v>1</v>
      </c>
      <c r="I7" s="183"/>
      <c r="J7" s="183"/>
      <c r="K7" s="12"/>
      <c r="L7" s="17"/>
    </row>
    <row r="8" spans="1:256" ht="12.75" customHeight="1">
      <c r="A8" s="12"/>
      <c r="B8" s="19" t="s">
        <v>8</v>
      </c>
      <c r="C8" s="20"/>
      <c r="D8" s="184" t="s">
        <v>77</v>
      </c>
      <c r="E8" s="184"/>
      <c r="F8" s="184"/>
      <c r="G8" s="21"/>
      <c r="H8" s="22">
        <v>2</v>
      </c>
      <c r="I8" s="185"/>
      <c r="J8" s="185"/>
      <c r="K8" s="12"/>
      <c r="L8" s="1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"/>
      <c r="B9" s="19" t="s">
        <v>9</v>
      </c>
      <c r="C9" s="23"/>
      <c r="D9" s="184" t="s">
        <v>78</v>
      </c>
      <c r="E9" s="184"/>
      <c r="F9" s="184"/>
      <c r="G9" s="21"/>
      <c r="H9" s="22">
        <v>3</v>
      </c>
      <c r="I9" s="185"/>
      <c r="J9" s="185"/>
      <c r="K9" s="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3"/>
      <c r="B10" s="24" t="s">
        <v>10</v>
      </c>
      <c r="C10" s="23"/>
      <c r="D10" s="186">
        <v>724111111</v>
      </c>
      <c r="E10" s="186"/>
      <c r="F10" s="186"/>
      <c r="G10" s="25"/>
      <c r="H10" s="22">
        <v>4</v>
      </c>
      <c r="I10" s="185"/>
      <c r="J10" s="185"/>
      <c r="K10" s="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3"/>
      <c r="B11" s="24" t="s">
        <v>11</v>
      </c>
      <c r="C11" s="23"/>
      <c r="D11" s="187" t="s">
        <v>79</v>
      </c>
      <c r="E11" s="187"/>
      <c r="F11" s="187"/>
      <c r="G11" s="25"/>
      <c r="H11" s="22">
        <v>5</v>
      </c>
      <c r="I11" s="185"/>
      <c r="J11" s="185"/>
      <c r="K11" s="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3"/>
      <c r="B12" s="26" t="s">
        <v>12</v>
      </c>
      <c r="C12" s="27"/>
      <c r="D12" s="188" t="s">
        <v>80</v>
      </c>
      <c r="E12" s="188"/>
      <c r="F12" s="188"/>
      <c r="G12" s="25"/>
      <c r="H12" s="22">
        <v>6</v>
      </c>
      <c r="I12" s="185"/>
      <c r="J12" s="185"/>
      <c r="K12" s="3"/>
      <c r="L12"/>
      <c r="M12" s="28" t="s">
        <v>13</v>
      </c>
      <c r="N12"/>
      <c r="O12" s="41" t="s">
        <v>20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3"/>
      <c r="B13" s="29" t="s">
        <v>14</v>
      </c>
      <c r="C13" s="30"/>
      <c r="D13" s="31" t="s">
        <v>15</v>
      </c>
      <c r="E13" s="32" t="s">
        <v>16</v>
      </c>
      <c r="F13" s="33" t="s">
        <v>17</v>
      </c>
      <c r="G13" s="25"/>
      <c r="H13" s="22">
        <v>7</v>
      </c>
      <c r="I13" s="185"/>
      <c r="J13" s="185"/>
      <c r="K13" s="3"/>
      <c r="L13"/>
      <c r="M13" s="34" t="s">
        <v>18</v>
      </c>
      <c r="N13"/>
      <c r="O13" s="41" t="s">
        <v>23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3"/>
      <c r="B14" s="25"/>
      <c r="C14" s="23"/>
      <c r="D14" s="35">
        <v>44655</v>
      </c>
      <c r="E14" s="36">
        <v>10000</v>
      </c>
      <c r="F14" s="37" t="s">
        <v>18</v>
      </c>
      <c r="G14" s="38"/>
      <c r="H14" s="39">
        <v>8</v>
      </c>
      <c r="I14" s="189"/>
      <c r="J14" s="189"/>
      <c r="K14" s="3"/>
      <c r="L14"/>
      <c r="M14" s="40" t="s">
        <v>19</v>
      </c>
      <c r="N14" s="4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3"/>
      <c r="B15" s="25"/>
      <c r="C15" s="23"/>
      <c r="D15" s="35">
        <v>44777</v>
      </c>
      <c r="E15" s="43">
        <v>1000</v>
      </c>
      <c r="F15" s="44" t="s">
        <v>18</v>
      </c>
      <c r="G15" s="45" t="s">
        <v>21</v>
      </c>
      <c r="H15" s="30"/>
      <c r="I15" s="30"/>
      <c r="J15" s="46"/>
      <c r="K15" s="3"/>
      <c r="L15"/>
      <c r="M15" s="40" t="s">
        <v>22</v>
      </c>
      <c r="N15" s="41"/>
      <c r="O15" s="41" t="s">
        <v>25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3"/>
      <c r="B16" s="38"/>
      <c r="C16" s="39"/>
      <c r="D16" s="47">
        <v>44655</v>
      </c>
      <c r="E16" s="48">
        <v>100</v>
      </c>
      <c r="F16" s="49" t="s">
        <v>19</v>
      </c>
      <c r="G16" s="190"/>
      <c r="H16" s="190"/>
      <c r="I16" s="190"/>
      <c r="J16" s="190"/>
      <c r="K16" s="3"/>
      <c r="L16"/>
      <c r="M16" s="50" t="s">
        <v>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7" s="18" customFormat="1" ht="15.75">
      <c r="A18" s="12"/>
      <c r="B18" s="51" t="s">
        <v>26</v>
      </c>
      <c r="C18" s="52"/>
      <c r="D18" s="12"/>
      <c r="E18" s="12"/>
      <c r="F18" s="12"/>
      <c r="G18" s="12"/>
      <c r="H18" s="12"/>
      <c r="I18" s="53"/>
      <c r="J18" s="53"/>
      <c r="K18" s="12"/>
      <c r="L18" s="17"/>
      <c r="Q18" s="54"/>
    </row>
    <row r="19" spans="1:256" ht="15">
      <c r="A19" s="3"/>
      <c r="B19" s="55" t="s">
        <v>27</v>
      </c>
      <c r="C19" s="55" t="s">
        <v>28</v>
      </c>
      <c r="D19" s="55" t="s">
        <v>29</v>
      </c>
      <c r="E19" s="191" t="s">
        <v>30</v>
      </c>
      <c r="F19" s="191"/>
      <c r="G19" s="55" t="s">
        <v>31</v>
      </c>
      <c r="H19" s="55" t="s">
        <v>32</v>
      </c>
      <c r="I19" s="55" t="s">
        <v>33</v>
      </c>
      <c r="J19" s="55" t="s">
        <v>34</v>
      </c>
      <c r="K19" s="3"/>
      <c r="L19"/>
      <c r="M19" s="60" t="s">
        <v>35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3"/>
      <c r="B20" s="35">
        <v>44531</v>
      </c>
      <c r="C20" s="56" t="s">
        <v>81</v>
      </c>
      <c r="D20" s="56" t="s">
        <v>82</v>
      </c>
      <c r="E20" s="192"/>
      <c r="F20" s="192"/>
      <c r="G20" s="57">
        <v>150</v>
      </c>
      <c r="H20" s="57">
        <v>3</v>
      </c>
      <c r="I20" s="58">
        <f aca="true" t="shared" si="0" ref="I20:I27">IF(H20&gt;=5,8,4)</f>
        <v>4</v>
      </c>
      <c r="J20" s="59">
        <f aca="true" t="shared" si="1" ref="J20:J27">G20*I20</f>
        <v>600</v>
      </c>
      <c r="K20" s="3"/>
      <c r="L20"/>
      <c r="M20" s="149" t="s">
        <v>36</v>
      </c>
      <c r="N20" s="150" t="s">
        <v>37</v>
      </c>
      <c r="O20"/>
      <c r="P20" s="61" t="s">
        <v>83</v>
      </c>
      <c r="Q20" s="6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"/>
      <c r="B21" s="35">
        <v>44655</v>
      </c>
      <c r="C21" s="56" t="s">
        <v>82</v>
      </c>
      <c r="D21" s="56" t="s">
        <v>84</v>
      </c>
      <c r="E21" s="193"/>
      <c r="F21" s="193"/>
      <c r="G21" s="57">
        <v>100</v>
      </c>
      <c r="H21" s="57">
        <v>3</v>
      </c>
      <c r="I21" s="58">
        <f t="shared" si="0"/>
        <v>4</v>
      </c>
      <c r="J21" s="59">
        <f t="shared" si="1"/>
        <v>400</v>
      </c>
      <c r="K21" s="3"/>
      <c r="L21"/>
      <c r="M21" s="151" t="s">
        <v>38</v>
      </c>
      <c r="N21" s="152">
        <v>4</v>
      </c>
      <c r="O21" s="65"/>
      <c r="P21" s="153" t="s">
        <v>36</v>
      </c>
      <c r="Q21" s="154" t="s">
        <v>37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3"/>
      <c r="B22" s="35">
        <v>44655</v>
      </c>
      <c r="C22" s="56" t="s">
        <v>84</v>
      </c>
      <c r="D22" s="56" t="s">
        <v>81</v>
      </c>
      <c r="E22" s="193"/>
      <c r="F22" s="193"/>
      <c r="G22" s="57">
        <v>70</v>
      </c>
      <c r="H22" s="57">
        <v>3</v>
      </c>
      <c r="I22" s="58">
        <f t="shared" si="0"/>
        <v>4</v>
      </c>
      <c r="J22" s="59">
        <f t="shared" si="1"/>
        <v>280</v>
      </c>
      <c r="K22" s="3"/>
      <c r="L22"/>
      <c r="M22" s="155" t="s">
        <v>39</v>
      </c>
      <c r="N22" s="156">
        <v>8</v>
      </c>
      <c r="O22" s="65"/>
      <c r="P22" s="157" t="s">
        <v>85</v>
      </c>
      <c r="Q22" s="158">
        <v>3</v>
      </c>
      <c r="R22" s="159" t="s">
        <v>86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"/>
      <c r="B23" s="35"/>
      <c r="C23" s="56"/>
      <c r="D23" s="56"/>
      <c r="E23" s="193"/>
      <c r="F23" s="193"/>
      <c r="G23" s="57"/>
      <c r="H23" s="57"/>
      <c r="I23" s="58">
        <f t="shared" si="0"/>
        <v>4</v>
      </c>
      <c r="J23" s="59">
        <f t="shared" si="1"/>
        <v>0</v>
      </c>
      <c r="K23" s="3"/>
      <c r="L23"/>
      <c r="M23" s="71"/>
      <c r="N23" s="66"/>
      <c r="O23" s="65"/>
      <c r="P23" s="160" t="s">
        <v>87</v>
      </c>
      <c r="Q23" s="161">
        <v>4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"/>
      <c r="B24" s="35"/>
      <c r="C24" s="56"/>
      <c r="D24" s="56"/>
      <c r="E24" s="193"/>
      <c r="F24" s="193"/>
      <c r="G24" s="57"/>
      <c r="H24" s="57"/>
      <c r="I24" s="58">
        <f t="shared" si="0"/>
        <v>4</v>
      </c>
      <c r="J24" s="59">
        <f t="shared" si="1"/>
        <v>0</v>
      </c>
      <c r="K24" s="3"/>
      <c r="L24"/>
      <c r="M24" s="71"/>
      <c r="N24" s="66"/>
      <c r="O24" s="65"/>
      <c r="P24" s="162" t="s">
        <v>88</v>
      </c>
      <c r="Q24" s="163">
        <v>8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"/>
      <c r="B25" s="35"/>
      <c r="C25" s="56"/>
      <c r="D25" s="56"/>
      <c r="E25" s="193"/>
      <c r="F25" s="193"/>
      <c r="G25" s="57"/>
      <c r="H25" s="57"/>
      <c r="I25" s="58">
        <f t="shared" si="0"/>
        <v>4</v>
      </c>
      <c r="J25" s="59">
        <f t="shared" si="1"/>
        <v>0</v>
      </c>
      <c r="K25" s="3"/>
      <c r="L25"/>
      <c r="M25" s="71"/>
      <c r="N25" s="66"/>
      <c r="O25" s="66"/>
      <c r="P25" s="66"/>
      <c r="Q25" s="6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"/>
      <c r="B26" s="35"/>
      <c r="C26" s="56"/>
      <c r="D26" s="56"/>
      <c r="E26" s="193"/>
      <c r="F26" s="193"/>
      <c r="G26" s="57"/>
      <c r="H26" s="57"/>
      <c r="I26" s="58">
        <f t="shared" si="0"/>
        <v>4</v>
      </c>
      <c r="J26" s="59">
        <f t="shared" si="1"/>
        <v>0</v>
      </c>
      <c r="K26" s="3"/>
      <c r="L26"/>
      <c r="M26" s="71"/>
      <c r="N26" s="66"/>
      <c r="O26" s="66"/>
      <c r="P26" s="66"/>
      <c r="Q26" s="6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3"/>
      <c r="B27" s="35"/>
      <c r="C27" s="56"/>
      <c r="D27" s="56"/>
      <c r="E27" s="193"/>
      <c r="F27" s="193"/>
      <c r="G27" s="57"/>
      <c r="H27" s="57"/>
      <c r="I27" s="58">
        <f t="shared" si="0"/>
        <v>4</v>
      </c>
      <c r="J27" s="59">
        <f t="shared" si="1"/>
        <v>0</v>
      </c>
      <c r="K27" s="3"/>
      <c r="L27"/>
      <c r="M27"/>
      <c r="N27" s="60"/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3"/>
      <c r="B28" s="3"/>
      <c r="C28" s="3"/>
      <c r="D28" s="3"/>
      <c r="E28" s="3"/>
      <c r="F28" s="3"/>
      <c r="G28" s="3"/>
      <c r="H28" s="3"/>
      <c r="I28" s="3"/>
      <c r="J28" s="72">
        <f>SUM(J20:J27)</f>
        <v>1280</v>
      </c>
      <c r="K28" s="3"/>
      <c r="L28"/>
      <c r="M28"/>
      <c r="N28" s="60"/>
      <c r="O28" s="65"/>
      <c r="P28" s="73"/>
      <c r="Q28" s="7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3"/>
      <c r="B29" s="51" t="s">
        <v>89</v>
      </c>
      <c r="C29" s="3"/>
      <c r="D29" s="3"/>
      <c r="E29" s="3"/>
      <c r="F29" s="3"/>
      <c r="G29" s="3"/>
      <c r="H29" s="3"/>
      <c r="I29" s="76"/>
      <c r="J29" s="77"/>
      <c r="K29" s="3"/>
      <c r="L29"/>
      <c r="M29" s="41" t="s">
        <v>90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2" s="28" customFormat="1" ht="12.75">
      <c r="A30" s="79"/>
      <c r="B30" s="55" t="s">
        <v>42</v>
      </c>
      <c r="C30" s="191" t="s">
        <v>43</v>
      </c>
      <c r="D30" s="191"/>
      <c r="E30" s="191"/>
      <c r="F30" s="80" t="s">
        <v>16</v>
      </c>
      <c r="G30" s="81" t="s">
        <v>17</v>
      </c>
      <c r="H30" s="3"/>
      <c r="I30" s="82" t="s">
        <v>44</v>
      </c>
      <c r="J30" s="55"/>
      <c r="K30" s="79"/>
      <c r="L30" s="83"/>
    </row>
    <row r="31" spans="1:256" ht="12.75">
      <c r="A31" s="3"/>
      <c r="B31" s="84" t="s">
        <v>91</v>
      </c>
      <c r="C31" s="192" t="s">
        <v>92</v>
      </c>
      <c r="D31" s="192"/>
      <c r="E31" s="192"/>
      <c r="F31" s="36">
        <v>20000</v>
      </c>
      <c r="G31" s="85" t="s">
        <v>18</v>
      </c>
      <c r="H31" s="3"/>
      <c r="I31" s="86">
        <f>F31</f>
        <v>20000</v>
      </c>
      <c r="J31" s="87" t="str">
        <f>G31</f>
        <v>Kč</v>
      </c>
      <c r="K31" s="3"/>
      <c r="L31"/>
      <c r="M31" s="41" t="s">
        <v>46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"/>
      <c r="B32" s="84">
        <v>1</v>
      </c>
      <c r="C32" s="193"/>
      <c r="D32" s="193"/>
      <c r="E32" s="193"/>
      <c r="F32" s="36">
        <v>50</v>
      </c>
      <c r="G32" s="85" t="s">
        <v>19</v>
      </c>
      <c r="H32" s="3"/>
      <c r="I32" s="89">
        <f>F32</f>
        <v>50</v>
      </c>
      <c r="J32" s="90" t="str">
        <f>G32</f>
        <v>EUR</v>
      </c>
      <c r="K32" s="3"/>
      <c r="L32"/>
      <c r="M32" s="28"/>
      <c r="N32" s="28" t="s">
        <v>47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"/>
      <c r="B33" s="84" t="s">
        <v>93</v>
      </c>
      <c r="C33" s="193" t="s">
        <v>94</v>
      </c>
      <c r="D33" s="193"/>
      <c r="E33" s="193"/>
      <c r="F33" s="36">
        <v>2600</v>
      </c>
      <c r="G33" s="85" t="s">
        <v>18</v>
      </c>
      <c r="H33" s="3"/>
      <c r="I33" s="89">
        <f>F33</f>
        <v>2600</v>
      </c>
      <c r="J33" s="90" t="str">
        <f>G33</f>
        <v>Kč</v>
      </c>
      <c r="K33" s="3"/>
      <c r="L33"/>
      <c r="M33"/>
      <c r="N33" s="28" t="s">
        <v>48</v>
      </c>
      <c r="O33" s="2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"/>
      <c r="B34" s="84"/>
      <c r="C34" s="193"/>
      <c r="D34" s="193"/>
      <c r="E34" s="193"/>
      <c r="F34" s="36"/>
      <c r="G34" s="85"/>
      <c r="H34" s="3"/>
      <c r="I34" s="89">
        <f>F34</f>
        <v>0</v>
      </c>
      <c r="J34" s="90">
        <f>G34</f>
        <v>0</v>
      </c>
      <c r="K34" s="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"/>
      <c r="B35" s="84"/>
      <c r="C35" s="193"/>
      <c r="D35" s="193"/>
      <c r="E35" s="193"/>
      <c r="F35" s="36"/>
      <c r="G35" s="85"/>
      <c r="H35" s="3"/>
      <c r="I35" s="89">
        <f>F35</f>
        <v>0</v>
      </c>
      <c r="J35" s="90">
        <f>G35</f>
        <v>0</v>
      </c>
      <c r="K35" s="3"/>
      <c r="L35"/>
      <c r="M35" s="41" t="s">
        <v>95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"/>
      <c r="B36" s="93"/>
      <c r="C36" s="3"/>
      <c r="D36" s="3"/>
      <c r="E36" s="3"/>
      <c r="F36" s="3"/>
      <c r="G36" s="93"/>
      <c r="H36" s="3"/>
      <c r="I36" s="3"/>
      <c r="J36" s="94"/>
      <c r="K36" s="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3"/>
      <c r="B37" s="51" t="s">
        <v>96</v>
      </c>
      <c r="C37" s="3"/>
      <c r="D37" s="3"/>
      <c r="E37" s="3"/>
      <c r="F37" s="164"/>
      <c r="G37" s="93"/>
      <c r="H37" s="96"/>
      <c r="I37" s="165"/>
      <c r="J37" s="166"/>
      <c r="K37" s="3"/>
      <c r="L37"/>
      <c r="M37" s="41" t="s">
        <v>45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7" s="28" customFormat="1" ht="12.75">
      <c r="A38" s="79"/>
      <c r="B38" s="81" t="s">
        <v>42</v>
      </c>
      <c r="C38" s="191" t="s">
        <v>43</v>
      </c>
      <c r="D38" s="191"/>
      <c r="E38" s="191"/>
      <c r="F38" s="80" t="s">
        <v>16</v>
      </c>
      <c r="G38" s="81" t="s">
        <v>17</v>
      </c>
      <c r="H38" s="3"/>
      <c r="I38" s="82" t="s">
        <v>44</v>
      </c>
      <c r="J38" s="167"/>
      <c r="K38" s="79"/>
      <c r="L38" s="83"/>
      <c r="N38" s="54"/>
      <c r="O38" s="98"/>
      <c r="P38" s="98"/>
      <c r="Q38" s="99"/>
    </row>
    <row r="39" spans="1:256" ht="15">
      <c r="A39" s="3"/>
      <c r="B39" s="84"/>
      <c r="C39" s="192" t="s">
        <v>97</v>
      </c>
      <c r="D39" s="192"/>
      <c r="E39" s="192"/>
      <c r="F39" s="36">
        <v>50</v>
      </c>
      <c r="G39" s="85" t="s">
        <v>19</v>
      </c>
      <c r="H39" s="3"/>
      <c r="I39" s="86">
        <f>F39</f>
        <v>50</v>
      </c>
      <c r="J39" s="90" t="str">
        <f>G39</f>
        <v>EUR</v>
      </c>
      <c r="K39" s="3"/>
      <c r="L39"/>
      <c r="M39" s="60" t="s">
        <v>98</v>
      </c>
      <c r="N39"/>
      <c r="O39" s="98"/>
      <c r="P39" s="98"/>
      <c r="Q39" s="9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3"/>
      <c r="B40" s="84"/>
      <c r="C40" s="193"/>
      <c r="D40" s="193"/>
      <c r="E40" s="193"/>
      <c r="F40" s="36"/>
      <c r="G40" s="85"/>
      <c r="H40" s="3"/>
      <c r="I40" s="89">
        <f>F40</f>
        <v>0</v>
      </c>
      <c r="J40" s="90">
        <f>G40</f>
        <v>0</v>
      </c>
      <c r="K40" s="3"/>
      <c r="L40"/>
      <c r="M40"/>
      <c r="N40"/>
      <c r="O40" s="98"/>
      <c r="P40"/>
      <c r="Q40" s="9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3"/>
      <c r="B41" s="84"/>
      <c r="C41" s="193"/>
      <c r="D41" s="193"/>
      <c r="E41" s="193"/>
      <c r="F41" s="36"/>
      <c r="G41" s="85"/>
      <c r="H41" s="3"/>
      <c r="I41" s="89">
        <f>F41</f>
        <v>0</v>
      </c>
      <c r="J41" s="90">
        <f>G41</f>
        <v>0</v>
      </c>
      <c r="K41" s="3"/>
      <c r="L41"/>
      <c r="M41"/>
      <c r="N41"/>
      <c r="O41" s="98"/>
      <c r="P41"/>
      <c r="Q41" s="9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3"/>
      <c r="B42" s="84"/>
      <c r="C42" s="193" t="s">
        <v>97</v>
      </c>
      <c r="D42" s="193"/>
      <c r="E42" s="193"/>
      <c r="F42" s="36">
        <v>100</v>
      </c>
      <c r="G42" s="85" t="s">
        <v>22</v>
      </c>
      <c r="H42" s="3"/>
      <c r="I42" s="89">
        <f>F42</f>
        <v>100</v>
      </c>
      <c r="J42" s="90" t="str">
        <f>G42</f>
        <v>USD</v>
      </c>
      <c r="K42" s="3"/>
      <c r="L42"/>
      <c r="M42"/>
      <c r="N42"/>
      <c r="O42" s="98"/>
      <c r="P42"/>
      <c r="Q42" s="9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3"/>
      <c r="B43" s="84"/>
      <c r="C43" s="193"/>
      <c r="D43" s="193"/>
      <c r="E43" s="193"/>
      <c r="F43" s="36"/>
      <c r="G43" s="85"/>
      <c r="H43" s="3"/>
      <c r="I43" s="89">
        <f>F43</f>
        <v>0</v>
      </c>
      <c r="J43" s="90">
        <f>G43</f>
        <v>0</v>
      </c>
      <c r="K43" s="3"/>
      <c r="L43"/>
      <c r="M43"/>
      <c r="N43"/>
      <c r="O43" s="98"/>
      <c r="P43"/>
      <c r="Q43" s="9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3"/>
      <c r="B44" s="93"/>
      <c r="C44" s="3"/>
      <c r="D44" s="3"/>
      <c r="E44" s="3"/>
      <c r="F44" s="3"/>
      <c r="G44" s="93"/>
      <c r="H44" s="96"/>
      <c r="I44" s="3"/>
      <c r="J44" s="94"/>
      <c r="K44" s="3"/>
      <c r="L44"/>
      <c r="M44"/>
      <c r="N44"/>
      <c r="O44" s="98"/>
      <c r="P44"/>
      <c r="Q44" s="9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3"/>
      <c r="B45" s="51" t="s">
        <v>99</v>
      </c>
      <c r="C45" s="3"/>
      <c r="D45" s="3"/>
      <c r="E45" s="3"/>
      <c r="F45" s="164"/>
      <c r="G45" s="93"/>
      <c r="H45" s="96"/>
      <c r="I45" s="165"/>
      <c r="J45" s="166"/>
      <c r="K45" s="3"/>
      <c r="L45"/>
      <c r="M45"/>
      <c r="N45"/>
      <c r="O45"/>
      <c r="P45"/>
      <c r="Q45" s="9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7" s="170" customFormat="1" ht="15">
      <c r="A46" s="168"/>
      <c r="B46" s="81" t="s">
        <v>42</v>
      </c>
      <c r="C46" s="191" t="s">
        <v>43</v>
      </c>
      <c r="D46" s="191"/>
      <c r="E46" s="191"/>
      <c r="F46" s="80" t="s">
        <v>16</v>
      </c>
      <c r="G46" s="81" t="s">
        <v>17</v>
      </c>
      <c r="H46" s="3"/>
      <c r="I46" s="82" t="s">
        <v>44</v>
      </c>
      <c r="J46" s="167"/>
      <c r="K46" s="168"/>
      <c r="L46" s="169"/>
      <c r="M46" s="60" t="s">
        <v>100</v>
      </c>
      <c r="N46" s="54"/>
      <c r="O46" s="54"/>
      <c r="Q46" s="99"/>
    </row>
    <row r="47" spans="1:256" ht="15">
      <c r="A47" s="3"/>
      <c r="B47" s="84"/>
      <c r="C47" s="192" t="s">
        <v>101</v>
      </c>
      <c r="D47" s="192"/>
      <c r="E47" s="192"/>
      <c r="F47" s="36">
        <v>10</v>
      </c>
      <c r="G47" s="85" t="s">
        <v>19</v>
      </c>
      <c r="H47" s="3"/>
      <c r="I47" s="86">
        <f>F47</f>
        <v>10</v>
      </c>
      <c r="J47" s="90" t="str">
        <f>G47</f>
        <v>EUR</v>
      </c>
      <c r="K47" s="3"/>
      <c r="L47"/>
      <c r="M47"/>
      <c r="N47"/>
      <c r="O47"/>
      <c r="P47" s="98"/>
      <c r="Q47" s="17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3"/>
      <c r="B48" s="84"/>
      <c r="C48" s="193"/>
      <c r="D48" s="193"/>
      <c r="E48" s="193"/>
      <c r="F48" s="36"/>
      <c r="G48" s="85"/>
      <c r="H48" s="3"/>
      <c r="I48" s="89">
        <f>F48</f>
        <v>0</v>
      </c>
      <c r="J48" s="90">
        <f>G48</f>
        <v>0</v>
      </c>
      <c r="K48" s="3"/>
      <c r="L48"/>
      <c r="M48" s="107"/>
      <c r="N48" s="97"/>
      <c r="O48"/>
      <c r="P48" s="98"/>
      <c r="Q48" s="9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3"/>
      <c r="B49" s="84"/>
      <c r="C49" s="193"/>
      <c r="D49" s="193"/>
      <c r="E49" s="193"/>
      <c r="F49" s="36"/>
      <c r="G49" s="85"/>
      <c r="H49" s="3"/>
      <c r="I49" s="89">
        <f>F49</f>
        <v>0</v>
      </c>
      <c r="J49" s="90">
        <f>G49</f>
        <v>0</v>
      </c>
      <c r="K49" s="3"/>
      <c r="L49"/>
      <c r="M49" s="107"/>
      <c r="N49" s="97"/>
      <c r="O49"/>
      <c r="P49" s="98"/>
      <c r="Q49" s="9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3"/>
      <c r="B50" s="84"/>
      <c r="C50" s="193"/>
      <c r="D50" s="193"/>
      <c r="E50" s="193"/>
      <c r="F50" s="36"/>
      <c r="G50" s="85"/>
      <c r="H50" s="3"/>
      <c r="I50" s="89">
        <f>F50</f>
        <v>0</v>
      </c>
      <c r="J50" s="90">
        <f>G50</f>
        <v>0</v>
      </c>
      <c r="K50" s="3"/>
      <c r="L50"/>
      <c r="M50" s="107"/>
      <c r="N50" s="97"/>
      <c r="O50"/>
      <c r="P50" s="98"/>
      <c r="Q50" s="9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3"/>
      <c r="B51" s="84"/>
      <c r="C51" s="193"/>
      <c r="D51" s="193"/>
      <c r="E51" s="193"/>
      <c r="F51" s="36"/>
      <c r="G51" s="85"/>
      <c r="H51" s="3"/>
      <c r="I51" s="89">
        <f>F51</f>
        <v>0</v>
      </c>
      <c r="J51" s="90">
        <f>G51</f>
        <v>0</v>
      </c>
      <c r="K51" s="3"/>
      <c r="L51"/>
      <c r="M51" s="41" t="s">
        <v>50</v>
      </c>
      <c r="N51" s="97"/>
      <c r="O51"/>
      <c r="P51" s="98"/>
      <c r="Q51" s="9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95"/>
      <c r="B52" s="95"/>
      <c r="C52" s="95"/>
      <c r="D52" s="95"/>
      <c r="E52" s="95"/>
      <c r="F52" s="95"/>
      <c r="G52" s="95"/>
      <c r="H52" s="96"/>
      <c r="I52" s="95"/>
      <c r="J52" s="95"/>
      <c r="K52" s="3"/>
      <c r="L52"/>
      <c r="M52" s="41" t="s">
        <v>51</v>
      </c>
      <c r="N52" s="97"/>
      <c r="O52"/>
      <c r="P52" s="98"/>
      <c r="Q52" s="9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95"/>
      <c r="B53" s="92" t="s">
        <v>102</v>
      </c>
      <c r="C53" s="95"/>
      <c r="D53" s="95"/>
      <c r="E53" s="95"/>
      <c r="F53" s="95"/>
      <c r="G53" s="95"/>
      <c r="H53" s="96"/>
      <c r="I53" s="95"/>
      <c r="J53" s="95"/>
      <c r="K53" s="3"/>
      <c r="L53"/>
      <c r="M53" s="107"/>
      <c r="N53" s="97"/>
      <c r="O53"/>
      <c r="P53" s="98"/>
      <c r="Q53" s="9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95"/>
      <c r="B54" s="92"/>
      <c r="C54" s="95"/>
      <c r="D54" s="95"/>
      <c r="E54" s="95"/>
      <c r="F54" s="95"/>
      <c r="G54" s="95"/>
      <c r="H54" s="96"/>
      <c r="I54" s="95"/>
      <c r="J54" s="95"/>
      <c r="K54" s="3"/>
      <c r="L54"/>
      <c r="M54" s="107"/>
      <c r="N54" s="97"/>
      <c r="O54"/>
      <c r="P54" s="98"/>
      <c r="Q54" s="99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>
      <c r="A55" s="95"/>
      <c r="B55" s="51" t="s">
        <v>103</v>
      </c>
      <c r="C55" s="95"/>
      <c r="D55" s="95"/>
      <c r="E55" s="95"/>
      <c r="F55" s="95"/>
      <c r="G55" s="95"/>
      <c r="H55" s="96"/>
      <c r="I55" s="80" t="s">
        <v>16</v>
      </c>
      <c r="J55" s="81" t="s">
        <v>17</v>
      </c>
      <c r="K55" s="3"/>
      <c r="L55"/>
      <c r="M55" s="107"/>
      <c r="N55" s="97"/>
      <c r="O55"/>
      <c r="P55" s="98"/>
      <c r="Q55" s="99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>
      <c r="A56" s="95"/>
      <c r="B56" s="51"/>
      <c r="C56" s="95"/>
      <c r="D56" s="95"/>
      <c r="E56" s="95"/>
      <c r="F56" s="172" t="s">
        <v>104</v>
      </c>
      <c r="G56" s="35">
        <v>44813</v>
      </c>
      <c r="H56" s="96"/>
      <c r="I56" s="36">
        <v>100</v>
      </c>
      <c r="J56" s="85" t="s">
        <v>22</v>
      </c>
      <c r="K56" s="3"/>
      <c r="L56"/>
      <c r="M56" s="60" t="s">
        <v>105</v>
      </c>
      <c r="N56" s="97"/>
      <c r="O56"/>
      <c r="P56" s="98"/>
      <c r="Q56" s="99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95"/>
      <c r="B57" s="92"/>
      <c r="C57" s="95"/>
      <c r="D57" s="95"/>
      <c r="E57" s="95"/>
      <c r="F57" s="95"/>
      <c r="G57" s="95"/>
      <c r="H57" s="96"/>
      <c r="I57" s="96"/>
      <c r="J57" s="96"/>
      <c r="K57" s="3"/>
      <c r="L57"/>
      <c r="M57" s="60" t="s">
        <v>106</v>
      </c>
      <c r="N57" s="97"/>
      <c r="O57"/>
      <c r="P57" s="98"/>
      <c r="Q57" s="99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95"/>
      <c r="B58" s="100" t="s">
        <v>53</v>
      </c>
      <c r="C58" s="30"/>
      <c r="D58" s="101"/>
      <c r="E58" s="102"/>
      <c r="F58" s="30"/>
      <c r="G58" s="103" t="str">
        <f>M13</f>
        <v>Kč</v>
      </c>
      <c r="H58" s="104" t="str">
        <f>M14</f>
        <v>EUR</v>
      </c>
      <c r="I58" s="105" t="str">
        <f>M15</f>
        <v>USD</v>
      </c>
      <c r="J58" s="106" t="str">
        <f>M16</f>
        <v>jiné</v>
      </c>
      <c r="K58" s="3"/>
      <c r="L58"/>
      <c r="M58" s="107"/>
      <c r="N58" s="97"/>
      <c r="O58"/>
      <c r="P58" s="98"/>
      <c r="Q58" s="99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95"/>
      <c r="B59" s="25"/>
      <c r="C59" s="23"/>
      <c r="D59" s="108" t="s">
        <v>26</v>
      </c>
      <c r="E59" s="109"/>
      <c r="F59" s="23"/>
      <c r="G59" s="110">
        <f>J28</f>
        <v>1280</v>
      </c>
      <c r="H59" s="110"/>
      <c r="I59" s="110"/>
      <c r="J59" s="111"/>
      <c r="K59" s="3"/>
      <c r="L59"/>
      <c r="M59" s="107"/>
      <c r="N59" s="97"/>
      <c r="O59"/>
      <c r="P59" s="98"/>
      <c r="Q59" s="9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95"/>
      <c r="B60" s="25"/>
      <c r="C60" s="23"/>
      <c r="D60" s="108" t="s">
        <v>89</v>
      </c>
      <c r="E60" s="109"/>
      <c r="F60" s="23"/>
      <c r="G60" s="110">
        <f>_xlfn.SUMIFS(I31:I35,J31:J35,G58)</f>
        <v>22600</v>
      </c>
      <c r="H60" s="110">
        <f>_xlfn.SUMIFS(I31:I35,J31:J35,H58)</f>
        <v>50</v>
      </c>
      <c r="I60" s="110">
        <f>_xlfn.SUMIFS(I31:I35,J31:J35,I58)</f>
        <v>0</v>
      </c>
      <c r="J60" s="111">
        <f>_xlfn.SUMIFS(I31:I35,J31:J35,J58)</f>
        <v>0</v>
      </c>
      <c r="K60" s="3"/>
      <c r="L60"/>
      <c r="M60" s="107"/>
      <c r="N60" s="97"/>
      <c r="O60"/>
      <c r="P60" s="98"/>
      <c r="Q60" s="99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95"/>
      <c r="B61" s="25"/>
      <c r="C61" s="23"/>
      <c r="D61" s="108" t="s">
        <v>96</v>
      </c>
      <c r="E61" s="109"/>
      <c r="F61" s="23"/>
      <c r="G61" s="110">
        <f>_xlfn.SUMIFS(I39:I43,J39:J43,G58)</f>
        <v>0</v>
      </c>
      <c r="H61" s="110">
        <f>_xlfn.SUMIFS(I39:I43,J39:J43,H58)</f>
        <v>50</v>
      </c>
      <c r="I61" s="110">
        <f>_xlfn.SUMIFS(I39:I43,J39:J43,I58)</f>
        <v>100</v>
      </c>
      <c r="J61" s="111">
        <f>_xlfn.SUMIFS(I39:I43,J39:J43,J58)</f>
        <v>0</v>
      </c>
      <c r="K61" s="3"/>
      <c r="L61"/>
      <c r="M61" s="107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95"/>
      <c r="B62" s="25"/>
      <c r="C62" s="23"/>
      <c r="D62" s="108" t="s">
        <v>107</v>
      </c>
      <c r="E62" s="109"/>
      <c r="F62" s="23"/>
      <c r="G62" s="110">
        <f>_xlfn.SUMIFS(I47:I51,J47:J51,G58)</f>
        <v>0</v>
      </c>
      <c r="H62" s="110">
        <f>_xlfn.SUMIFS(I47:I51,J47:J51,H58)</f>
        <v>10</v>
      </c>
      <c r="I62" s="110">
        <f>_xlfn.SUMIFS(I47:I51,J47:J51,I58)</f>
        <v>0</v>
      </c>
      <c r="J62" s="111">
        <f>_xlfn.SUMIFS(I47:I51,J47:J51,J58)</f>
        <v>0</v>
      </c>
      <c r="K62" s="3"/>
      <c r="L62"/>
      <c r="M62" s="10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95"/>
      <c r="B63" s="25"/>
      <c r="C63" s="23"/>
      <c r="D63" s="108" t="s">
        <v>108</v>
      </c>
      <c r="E63" s="109"/>
      <c r="F63" s="23"/>
      <c r="G63" s="110">
        <f>_xlfn.SUMIFS(I56,J56,G58)</f>
        <v>0</v>
      </c>
      <c r="H63" s="110">
        <f>_xlfn.SUMIFS(I56,J56,H58)</f>
        <v>0</v>
      </c>
      <c r="I63" s="110">
        <f>_xlfn.SUMIFS(I56,J56,I58)</f>
        <v>100</v>
      </c>
      <c r="J63" s="114">
        <f>_xlfn.SUMIFS(I56,J56,J58)</f>
        <v>0</v>
      </c>
      <c r="K63" s="3"/>
      <c r="L63"/>
      <c r="M63" s="10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95"/>
      <c r="B64" s="112"/>
      <c r="C64" s="23"/>
      <c r="D64" s="108" t="s">
        <v>55</v>
      </c>
      <c r="E64" s="109"/>
      <c r="F64" s="23"/>
      <c r="G64" s="113">
        <f>-_xlfn.SUMIFS(E14:E16,F14:F16,G58)</f>
        <v>-11000</v>
      </c>
      <c r="H64" s="113">
        <f>-_xlfn.SUMIFS(E14:E16,F14:F16,H58)</f>
        <v>-100</v>
      </c>
      <c r="I64" s="113">
        <f>-_xlfn.SUMIFS(E14:E16,F14:F16,I58)</f>
        <v>0</v>
      </c>
      <c r="J64" s="114">
        <f>-_xlfn.SUMIFS(E14:E16,F14:F16,J58)</f>
        <v>0</v>
      </c>
      <c r="K64" s="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95"/>
      <c r="B65" s="25"/>
      <c r="C65" s="23"/>
      <c r="D65" s="115" t="s">
        <v>56</v>
      </c>
      <c r="E65" s="116"/>
      <c r="F65" s="116"/>
      <c r="G65" s="117">
        <f>SUM(G59:G64)</f>
        <v>12880</v>
      </c>
      <c r="H65" s="117">
        <f>SUM(H60:H64)</f>
        <v>10</v>
      </c>
      <c r="I65" s="117">
        <f>SUM(I60:I64)</f>
        <v>200</v>
      </c>
      <c r="J65" s="118">
        <f>SUM(J60:J64)</f>
        <v>0</v>
      </c>
      <c r="K65" s="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95"/>
      <c r="B66" s="25"/>
      <c r="C66" s="119"/>
      <c r="D66" s="120"/>
      <c r="E66" s="23"/>
      <c r="F66" s="23"/>
      <c r="G66" s="23"/>
      <c r="H66" s="23"/>
      <c r="I66" s="23"/>
      <c r="J66" s="121"/>
      <c r="K66" s="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95"/>
      <c r="B67" s="122"/>
      <c r="C67" s="119"/>
      <c r="D67" s="23"/>
      <c r="E67" s="23"/>
      <c r="F67" s="23"/>
      <c r="G67" s="23"/>
      <c r="H67" s="123" t="str">
        <f>H58</f>
        <v>EUR</v>
      </c>
      <c r="I67" s="123" t="str">
        <f>I58</f>
        <v>USD</v>
      </c>
      <c r="J67" s="124" t="str">
        <f>J58</f>
        <v>jiné</v>
      </c>
      <c r="K67" s="3"/>
      <c r="L67"/>
      <c r="M67" s="60" t="s">
        <v>57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95"/>
      <c r="B68" s="122"/>
      <c r="C68" s="119"/>
      <c r="D68" s="123"/>
      <c r="E68" s="126"/>
      <c r="F68" s="23"/>
      <c r="G68" s="123" t="s">
        <v>58</v>
      </c>
      <c r="H68" s="173">
        <v>24.5</v>
      </c>
      <c r="I68" s="128">
        <v>25</v>
      </c>
      <c r="J68" s="129"/>
      <c r="K68" s="3"/>
      <c r="L68"/>
      <c r="M68" s="174" t="s">
        <v>59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95"/>
      <c r="B69" s="122"/>
      <c r="C69" s="119"/>
      <c r="D69" s="119"/>
      <c r="E69" s="119"/>
      <c r="F69" s="131"/>
      <c r="G69" s="131"/>
      <c r="H69" s="131"/>
      <c r="I69" s="131"/>
      <c r="J69" s="132"/>
      <c r="K69" s="3"/>
      <c r="L69"/>
      <c r="M69" s="175" t="s">
        <v>60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95"/>
      <c r="B70" s="122"/>
      <c r="C70" s="119"/>
      <c r="D70" s="134" t="s">
        <v>61</v>
      </c>
      <c r="E70" s="135"/>
      <c r="F70" s="135"/>
      <c r="G70" s="135"/>
      <c r="H70" s="135"/>
      <c r="I70" s="194">
        <f>G65+H65*H68+I65*I68+J65*J68</f>
        <v>18125</v>
      </c>
      <c r="J70" s="194"/>
      <c r="K70" s="3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95"/>
      <c r="B71" s="122"/>
      <c r="C71" s="119"/>
      <c r="D71" s="119"/>
      <c r="E71" s="119"/>
      <c r="F71" s="131"/>
      <c r="G71" s="131"/>
      <c r="H71" s="131"/>
      <c r="I71" s="131"/>
      <c r="J71" s="132"/>
      <c r="K71" s="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95"/>
      <c r="B72" s="122"/>
      <c r="C72" s="119"/>
      <c r="D72" s="23" t="s">
        <v>62</v>
      </c>
      <c r="E72" s="136" t="s">
        <v>63</v>
      </c>
      <c r="F72" s="131"/>
      <c r="G72" s="131"/>
      <c r="H72" s="131"/>
      <c r="I72" s="23"/>
      <c r="J72" s="137" t="str">
        <f>D12</f>
        <v> 5555555555/1111</v>
      </c>
      <c r="K72" s="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95"/>
      <c r="B73" s="138"/>
      <c r="C73" s="139"/>
      <c r="D73" s="27"/>
      <c r="E73" s="140" t="s">
        <v>64</v>
      </c>
      <c r="F73" s="141"/>
      <c r="G73" s="141"/>
      <c r="H73" s="141"/>
      <c r="I73" s="141"/>
      <c r="J73" s="142"/>
      <c r="K73" s="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95"/>
      <c r="B74" s="143"/>
      <c r="C74" s="144"/>
      <c r="D74" s="3"/>
      <c r="E74" s="3"/>
      <c r="F74" s="95"/>
      <c r="G74" s="95"/>
      <c r="H74" s="95"/>
      <c r="I74" s="95"/>
      <c r="J74" s="95"/>
      <c r="K74" s="3"/>
      <c r="L74"/>
      <c r="M74" s="41" t="s">
        <v>65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 s="95"/>
      <c r="B75" s="95" t="s">
        <v>66</v>
      </c>
      <c r="C75" s="144"/>
      <c r="D75" s="35">
        <v>44813</v>
      </c>
      <c r="E75" s="3"/>
      <c r="F75" s="95" t="s">
        <v>67</v>
      </c>
      <c r="G75" s="3"/>
      <c r="H75" s="95" t="s">
        <v>15</v>
      </c>
      <c r="I75" s="35">
        <v>44813</v>
      </c>
      <c r="J75" s="95"/>
      <c r="K75" s="3"/>
      <c r="L75"/>
      <c r="M75" s="41" t="s">
        <v>68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 s="95"/>
      <c r="B76" s="143"/>
      <c r="C76" s="144"/>
      <c r="D76" s="3"/>
      <c r="E76" s="3"/>
      <c r="F76" s="95"/>
      <c r="G76" s="95"/>
      <c r="H76" s="3"/>
      <c r="I76" s="3"/>
      <c r="J76" s="95"/>
      <c r="K76" s="3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 s="95"/>
      <c r="B77" s="143"/>
      <c r="C77" s="144"/>
      <c r="D77" s="144"/>
      <c r="E77" s="144"/>
      <c r="F77" s="144"/>
      <c r="G77" s="3"/>
      <c r="H77" s="145"/>
      <c r="I77" s="145"/>
      <c r="J77" s="3"/>
      <c r="K77" s="3"/>
      <c r="L77"/>
      <c r="M77" s="41" t="s">
        <v>69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13" s="148" customFormat="1" ht="12.75" customHeight="1">
      <c r="A78" s="4"/>
      <c r="B78" s="143"/>
      <c r="C78" s="144"/>
      <c r="D78" s="77"/>
      <c r="E78" s="95"/>
      <c r="F78" s="4"/>
      <c r="G78" s="77"/>
      <c r="H78" s="146" t="s">
        <v>70</v>
      </c>
      <c r="I78" s="146"/>
      <c r="J78" s="77"/>
      <c r="K78" s="77"/>
      <c r="L78" s="147"/>
      <c r="M78" s="54"/>
    </row>
    <row r="79" spans="1:13" ht="13.5">
      <c r="A79" s="3"/>
      <c r="B79" s="143"/>
      <c r="C79" s="144"/>
      <c r="D79" s="3"/>
      <c r="E79" s="3"/>
      <c r="F79" s="3"/>
      <c r="G79" s="3"/>
      <c r="H79" s="3"/>
      <c r="I79" s="3"/>
      <c r="J79" s="3"/>
      <c r="K79" s="3"/>
      <c r="M79" s="41" t="s">
        <v>71</v>
      </c>
    </row>
  </sheetData>
  <sheetProtection selectLockedCells="1" selectUnlockedCells="1"/>
  <mergeCells count="49">
    <mergeCell ref="C48:E48"/>
    <mergeCell ref="C49:E49"/>
    <mergeCell ref="C50:E50"/>
    <mergeCell ref="C51:E51"/>
    <mergeCell ref="I70:J70"/>
    <mergeCell ref="C40:E40"/>
    <mergeCell ref="C41:E41"/>
    <mergeCell ref="C42:E42"/>
    <mergeCell ref="C43:E43"/>
    <mergeCell ref="C46:E46"/>
    <mergeCell ref="C47:E47"/>
    <mergeCell ref="C32:E32"/>
    <mergeCell ref="C33:E33"/>
    <mergeCell ref="C34:E34"/>
    <mergeCell ref="C35:E35"/>
    <mergeCell ref="C38:E38"/>
    <mergeCell ref="C39:E39"/>
    <mergeCell ref="E24:F24"/>
    <mergeCell ref="E25:F25"/>
    <mergeCell ref="E26:F26"/>
    <mergeCell ref="E27:F27"/>
    <mergeCell ref="C30:E30"/>
    <mergeCell ref="C31:E31"/>
    <mergeCell ref="G16:J16"/>
    <mergeCell ref="E19:F19"/>
    <mergeCell ref="E20:F20"/>
    <mergeCell ref="E21:F21"/>
    <mergeCell ref="E22:F22"/>
    <mergeCell ref="E23:F23"/>
    <mergeCell ref="D11:F11"/>
    <mergeCell ref="I11:J11"/>
    <mergeCell ref="D12:F12"/>
    <mergeCell ref="I12:J12"/>
    <mergeCell ref="I13:J13"/>
    <mergeCell ref="I14:J14"/>
    <mergeCell ref="I7:J7"/>
    <mergeCell ref="D8:F8"/>
    <mergeCell ref="I8:J8"/>
    <mergeCell ref="D9:F9"/>
    <mergeCell ref="I9:J9"/>
    <mergeCell ref="D10:F10"/>
    <mergeCell ref="I10:J10"/>
    <mergeCell ref="B2:C6"/>
    <mergeCell ref="D2:J2"/>
    <mergeCell ref="D3:J3"/>
    <mergeCell ref="D5:E5"/>
    <mergeCell ref="F5:J5"/>
    <mergeCell ref="D6:E6"/>
    <mergeCell ref="F6:J6"/>
  </mergeCells>
  <dataValidations count="1">
    <dataValidation type="list" allowBlank="1" showInputMessage="1" showErrorMessage="1" promptTitle="Měna" prompt="Vyberte měnu ze seznamu" sqref="F14:F16 G31:G35 G39:G43 G47:G51 J56">
      <formula1>$M$13:$M$16</formula1>
      <formula2>0</formula2>
    </dataValidation>
  </dataValidations>
  <hyperlinks>
    <hyperlink ref="D11" r:id="rId1" display="vlk@pepa,cz"/>
    <hyperlink ref="M69" r:id="rId2" display="www.cnb.cz/cs/financni-trhy/devizovy-trh/kurzy-devizoveho-trhu/kurzy-devizoveho-trhu/"/>
  </hyperlinks>
  <printOptions horizontalCentered="1"/>
  <pageMargins left="0.25" right="0.25" top="0.42986111111111114" bottom="0.4597222222222222" header="0.5118055555555555" footer="0.5118055555555555"/>
  <pageSetup fitToHeight="1" fitToWidth="1" horizontalDpi="300" verticalDpi="300"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Jiří</dc:creator>
  <cp:keywords/>
  <dc:description/>
  <cp:lastModifiedBy>Božena Valentová</cp:lastModifiedBy>
  <cp:lastPrinted>2022-11-02T12:16:53Z</cp:lastPrinted>
  <dcterms:created xsi:type="dcterms:W3CDTF">1999-10-14T10:55:15Z</dcterms:created>
  <dcterms:modified xsi:type="dcterms:W3CDTF">2023-01-19T17:12:28Z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TJ Slavia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