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 activeTab="5"/>
  </bookViews>
  <sheets>
    <sheet name="U10D" sheetId="1" r:id="rId1"/>
    <sheet name="U10H" sheetId="4" r:id="rId2"/>
    <sheet name="U12D" sheetId="5" r:id="rId3"/>
    <sheet name="U12H" sheetId="6" r:id="rId4"/>
    <sheet name="U14D" sheetId="8" r:id="rId5"/>
    <sheet name="U14H" sheetId="7" r:id="rId6"/>
    <sheet name="test" sheetId="9" r:id="rId7"/>
    <sheet name="List2" sheetId="2" r:id="rId8"/>
    <sheet name="List3" sheetId="3" r:id="rId9"/>
  </sheets>
  <calcPr calcId="125725"/>
</workbook>
</file>

<file path=xl/calcChain.xml><?xml version="1.0" encoding="utf-8"?>
<calcChain xmlns="http://schemas.openxmlformats.org/spreadsheetml/2006/main">
  <c r="AA5" i="1"/>
  <c r="AA6"/>
  <c r="AA7"/>
  <c r="AA8"/>
  <c r="AA9"/>
  <c r="AA10"/>
  <c r="AA11"/>
  <c r="AA12"/>
  <c r="AA13"/>
  <c r="AA14"/>
  <c r="AA3"/>
  <c r="Z4"/>
  <c r="Z3"/>
  <c r="V4" i="7"/>
  <c r="V3"/>
  <c r="V3" i="8"/>
  <c r="V4"/>
  <c r="R4" i="7"/>
  <c r="Q4"/>
  <c r="P4"/>
  <c r="O4"/>
  <c r="N4"/>
  <c r="M4"/>
  <c r="R5"/>
  <c r="Q5"/>
  <c r="P5"/>
  <c r="O5"/>
  <c r="N5"/>
  <c r="M5"/>
  <c r="R3"/>
  <c r="Q3"/>
  <c r="P3"/>
  <c r="O3"/>
  <c r="N3"/>
  <c r="M3"/>
  <c r="R4" i="8"/>
  <c r="Q4"/>
  <c r="P4"/>
  <c r="O4"/>
  <c r="N4"/>
  <c r="M4"/>
  <c r="R3"/>
  <c r="Q3"/>
  <c r="P3"/>
  <c r="O3"/>
  <c r="N3"/>
  <c r="M3"/>
  <c r="R10"/>
  <c r="Q10"/>
  <c r="P10"/>
  <c r="O10"/>
  <c r="N10"/>
  <c r="M10"/>
  <c r="R9"/>
  <c r="Q9"/>
  <c r="P9"/>
  <c r="O9"/>
  <c r="N9"/>
  <c r="M9"/>
  <c r="R8"/>
  <c r="Q8"/>
  <c r="P8"/>
  <c r="O8"/>
  <c r="N8"/>
  <c r="M8"/>
  <c r="R5"/>
  <c r="Q5"/>
  <c r="P5"/>
  <c r="O5"/>
  <c r="N5"/>
  <c r="M5"/>
  <c r="R7"/>
  <c r="Q7"/>
  <c r="P7"/>
  <c r="O7"/>
  <c r="N7"/>
  <c r="M7"/>
  <c r="R6"/>
  <c r="Q6"/>
  <c r="P6"/>
  <c r="O6"/>
  <c r="N6"/>
  <c r="M6"/>
  <c r="R11"/>
  <c r="Q11"/>
  <c r="P11"/>
  <c r="O11"/>
  <c r="N11"/>
  <c r="M11"/>
  <c r="R13"/>
  <c r="Q13"/>
  <c r="P13"/>
  <c r="O13"/>
  <c r="N13"/>
  <c r="M13"/>
  <c r="R12"/>
  <c r="Q12"/>
  <c r="P12"/>
  <c r="O12"/>
  <c r="N12"/>
  <c r="M12"/>
  <c r="V4" i="6"/>
  <c r="U4"/>
  <c r="T4"/>
  <c r="S4"/>
  <c r="R4"/>
  <c r="Q4"/>
  <c r="P4"/>
  <c r="O4"/>
  <c r="V8"/>
  <c r="U8"/>
  <c r="T8"/>
  <c r="S8"/>
  <c r="R8"/>
  <c r="Q8"/>
  <c r="P8"/>
  <c r="O8"/>
  <c r="V10"/>
  <c r="U10"/>
  <c r="T10"/>
  <c r="S10"/>
  <c r="R10"/>
  <c r="Q10"/>
  <c r="P10"/>
  <c r="O10"/>
  <c r="V5"/>
  <c r="U5"/>
  <c r="T5"/>
  <c r="S5"/>
  <c r="R5"/>
  <c r="Q5"/>
  <c r="P5"/>
  <c r="O5"/>
  <c r="V7"/>
  <c r="U7"/>
  <c r="T7"/>
  <c r="S7"/>
  <c r="R7"/>
  <c r="Q7"/>
  <c r="P7"/>
  <c r="O7"/>
  <c r="V9"/>
  <c r="U9"/>
  <c r="T9"/>
  <c r="S9"/>
  <c r="R9"/>
  <c r="Q9"/>
  <c r="P9"/>
  <c r="O9"/>
  <c r="V3"/>
  <c r="U3"/>
  <c r="T3"/>
  <c r="S3"/>
  <c r="R3"/>
  <c r="Q3"/>
  <c r="P3"/>
  <c r="O3"/>
  <c r="V6"/>
  <c r="U6"/>
  <c r="T6"/>
  <c r="S6"/>
  <c r="R6"/>
  <c r="Q6"/>
  <c r="P6"/>
  <c r="O6"/>
  <c r="O5" i="5"/>
  <c r="P5"/>
  <c r="Q5"/>
  <c r="R5"/>
  <c r="S5"/>
  <c r="T5"/>
  <c r="U5"/>
  <c r="V5"/>
  <c r="O16"/>
  <c r="P16"/>
  <c r="Q16"/>
  <c r="R16"/>
  <c r="S16"/>
  <c r="T16"/>
  <c r="U16"/>
  <c r="V16"/>
  <c r="O13"/>
  <c r="P13"/>
  <c r="Q13"/>
  <c r="R13"/>
  <c r="S13"/>
  <c r="T13"/>
  <c r="U13"/>
  <c r="V13"/>
  <c r="O4"/>
  <c r="P4"/>
  <c r="Q4"/>
  <c r="R4"/>
  <c r="S4"/>
  <c r="T4"/>
  <c r="U4"/>
  <c r="V4"/>
  <c r="V14"/>
  <c r="U14"/>
  <c r="T14"/>
  <c r="S14"/>
  <c r="R14"/>
  <c r="Q14"/>
  <c r="P14"/>
  <c r="O14"/>
  <c r="V7"/>
  <c r="U7"/>
  <c r="T7"/>
  <c r="S7"/>
  <c r="R7"/>
  <c r="Q7"/>
  <c r="P7"/>
  <c r="O7"/>
  <c r="V12"/>
  <c r="U12"/>
  <c r="T12"/>
  <c r="S12"/>
  <c r="R12"/>
  <c r="Q12"/>
  <c r="P12"/>
  <c r="O12"/>
  <c r="V6"/>
  <c r="U6"/>
  <c r="T6"/>
  <c r="S6"/>
  <c r="R6"/>
  <c r="Q6"/>
  <c r="P6"/>
  <c r="O6"/>
  <c r="V8"/>
  <c r="U8"/>
  <c r="T8"/>
  <c r="S8"/>
  <c r="R8"/>
  <c r="Q8"/>
  <c r="P8"/>
  <c r="O8"/>
  <c r="V3"/>
  <c r="U3"/>
  <c r="T3"/>
  <c r="S3"/>
  <c r="R3"/>
  <c r="Q3"/>
  <c r="P3"/>
  <c r="O3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5"/>
  <c r="U15"/>
  <c r="T15"/>
  <c r="S15"/>
  <c r="R15"/>
  <c r="Q15"/>
  <c r="P15"/>
  <c r="O15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O9" i="4"/>
  <c r="P9"/>
  <c r="Q9"/>
  <c r="R9"/>
  <c r="S9"/>
  <c r="T9"/>
  <c r="U9"/>
  <c r="V9"/>
  <c r="V5"/>
  <c r="U5"/>
  <c r="T5"/>
  <c r="S5"/>
  <c r="R5"/>
  <c r="Q5"/>
  <c r="P5"/>
  <c r="O5"/>
  <c r="V16"/>
  <c r="U16"/>
  <c r="T16"/>
  <c r="S16"/>
  <c r="R16"/>
  <c r="Q16"/>
  <c r="P16"/>
  <c r="O16"/>
  <c r="V17"/>
  <c r="U17"/>
  <c r="T17"/>
  <c r="S17"/>
  <c r="R17"/>
  <c r="Q17"/>
  <c r="P17"/>
  <c r="O17"/>
  <c r="V12"/>
  <c r="U12"/>
  <c r="T12"/>
  <c r="S12"/>
  <c r="R12"/>
  <c r="Q12"/>
  <c r="P12"/>
  <c r="O12"/>
  <c r="V6"/>
  <c r="U6"/>
  <c r="T6"/>
  <c r="S6"/>
  <c r="R6"/>
  <c r="Q6"/>
  <c r="P6"/>
  <c r="O6"/>
  <c r="V4"/>
  <c r="U4"/>
  <c r="T4"/>
  <c r="S4"/>
  <c r="R4"/>
  <c r="Q4"/>
  <c r="P4"/>
  <c r="O4"/>
  <c r="V7"/>
  <c r="U7"/>
  <c r="T7"/>
  <c r="S7"/>
  <c r="R7"/>
  <c r="Q7"/>
  <c r="P7"/>
  <c r="O7"/>
  <c r="V13"/>
  <c r="U13"/>
  <c r="T13"/>
  <c r="S13"/>
  <c r="R13"/>
  <c r="Q13"/>
  <c r="P13"/>
  <c r="O13"/>
  <c r="V10"/>
  <c r="U10"/>
  <c r="T10"/>
  <c r="S10"/>
  <c r="R10"/>
  <c r="Q10"/>
  <c r="P10"/>
  <c r="O10"/>
  <c r="V11"/>
  <c r="U11"/>
  <c r="T11"/>
  <c r="S11"/>
  <c r="R11"/>
  <c r="Q11"/>
  <c r="P11"/>
  <c r="O11"/>
  <c r="V15"/>
  <c r="U15"/>
  <c r="T15"/>
  <c r="S15"/>
  <c r="R15"/>
  <c r="Q15"/>
  <c r="P15"/>
  <c r="O15"/>
  <c r="V3"/>
  <c r="U3"/>
  <c r="T3"/>
  <c r="S3"/>
  <c r="R3"/>
  <c r="Q3"/>
  <c r="P3"/>
  <c r="O3"/>
  <c r="V14"/>
  <c r="U14"/>
  <c r="T14"/>
  <c r="S14"/>
  <c r="R14"/>
  <c r="Q14"/>
  <c r="P14"/>
  <c r="O14"/>
  <c r="V8"/>
  <c r="U8"/>
  <c r="T8"/>
  <c r="S8"/>
  <c r="R8"/>
  <c r="Q8"/>
  <c r="P8"/>
  <c r="O8"/>
  <c r="V11" i="1"/>
  <c r="U11"/>
  <c r="T11"/>
  <c r="S11"/>
  <c r="R11"/>
  <c r="Q11"/>
  <c r="P11"/>
  <c r="O11"/>
  <c r="V12"/>
  <c r="U12"/>
  <c r="T12"/>
  <c r="S12"/>
  <c r="R12"/>
  <c r="Q12"/>
  <c r="P12"/>
  <c r="O12"/>
  <c r="V8"/>
  <c r="U8"/>
  <c r="T8"/>
  <c r="S8"/>
  <c r="R8"/>
  <c r="Q8"/>
  <c r="P8"/>
  <c r="O8"/>
  <c r="V14"/>
  <c r="U14"/>
  <c r="T14"/>
  <c r="S14"/>
  <c r="R14"/>
  <c r="Q14"/>
  <c r="P14"/>
  <c r="O14"/>
  <c r="V13"/>
  <c r="U13"/>
  <c r="T13"/>
  <c r="S13"/>
  <c r="R13"/>
  <c r="Q13"/>
  <c r="P13"/>
  <c r="O13"/>
  <c r="V7"/>
  <c r="U7"/>
  <c r="T7"/>
  <c r="S7"/>
  <c r="R7"/>
  <c r="Q7"/>
  <c r="P7"/>
  <c r="O7"/>
  <c r="V10"/>
  <c r="U10"/>
  <c r="T10"/>
  <c r="S10"/>
  <c r="R10"/>
  <c r="Q10"/>
  <c r="P10"/>
  <c r="O10"/>
  <c r="V6"/>
  <c r="U6"/>
  <c r="T6"/>
  <c r="S6"/>
  <c r="R6"/>
  <c r="Q6"/>
  <c r="P6"/>
  <c r="O6"/>
  <c r="V4"/>
  <c r="U4"/>
  <c r="T4"/>
  <c r="S4"/>
  <c r="R4"/>
  <c r="Q4"/>
  <c r="P4"/>
  <c r="O4"/>
  <c r="V5"/>
  <c r="U5"/>
  <c r="T5"/>
  <c r="S5"/>
  <c r="R5"/>
  <c r="Q5"/>
  <c r="P5"/>
  <c r="O5"/>
  <c r="V3"/>
  <c r="U3"/>
  <c r="T3"/>
  <c r="S3"/>
  <c r="R3"/>
  <c r="Q3"/>
  <c r="P3"/>
  <c r="O3"/>
  <c r="V9"/>
  <c r="U9"/>
  <c r="T9"/>
  <c r="S9"/>
  <c r="R9"/>
  <c r="Q9"/>
  <c r="P9"/>
  <c r="O9"/>
  <c r="Y8" i="9"/>
  <c r="Y9"/>
  <c r="Y10"/>
  <c r="Y11"/>
  <c r="Y12"/>
  <c r="Y13"/>
  <c r="Y14"/>
  <c r="Y15"/>
  <c r="Y16"/>
  <c r="Y4"/>
  <c r="Y5"/>
  <c r="Y6"/>
  <c r="Y7"/>
  <c r="Y3"/>
  <c r="V16"/>
  <c r="U16"/>
  <c r="T16"/>
  <c r="S16"/>
  <c r="R16"/>
  <c r="Q16"/>
  <c r="W16" s="1"/>
  <c r="X16" s="1"/>
  <c r="P16"/>
  <c r="O16"/>
  <c r="V15"/>
  <c r="U15"/>
  <c r="T15"/>
  <c r="S15"/>
  <c r="R15"/>
  <c r="Q15"/>
  <c r="W15" s="1"/>
  <c r="X15" s="1"/>
  <c r="P15"/>
  <c r="O15"/>
  <c r="V14"/>
  <c r="U14"/>
  <c r="T14"/>
  <c r="S14"/>
  <c r="R14"/>
  <c r="Q14"/>
  <c r="P14"/>
  <c r="O14"/>
  <c r="W14" s="1"/>
  <c r="X14" s="1"/>
  <c r="V13"/>
  <c r="U13"/>
  <c r="T13"/>
  <c r="S13"/>
  <c r="R13"/>
  <c r="Q13"/>
  <c r="P13"/>
  <c r="O13"/>
  <c r="V12"/>
  <c r="U12"/>
  <c r="T12"/>
  <c r="S12"/>
  <c r="R12"/>
  <c r="Q12"/>
  <c r="W12" s="1"/>
  <c r="X12" s="1"/>
  <c r="P12"/>
  <c r="O12"/>
  <c r="V11"/>
  <c r="U11"/>
  <c r="T11"/>
  <c r="S11"/>
  <c r="R11"/>
  <c r="W11" s="1"/>
  <c r="X11" s="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W9" s="1"/>
  <c r="X9" s="1"/>
  <c r="V8"/>
  <c r="U8"/>
  <c r="T8"/>
  <c r="S8"/>
  <c r="R8"/>
  <c r="Q8"/>
  <c r="P8"/>
  <c r="W8" s="1"/>
  <c r="X8" s="1"/>
  <c r="O8"/>
  <c r="V7"/>
  <c r="U7"/>
  <c r="T7"/>
  <c r="S7"/>
  <c r="R7"/>
  <c r="W7" s="1"/>
  <c r="X7" s="1"/>
  <c r="Q7"/>
  <c r="P7"/>
  <c r="O7"/>
  <c r="V6"/>
  <c r="U6"/>
  <c r="T6"/>
  <c r="S6"/>
  <c r="R6"/>
  <c r="Q6"/>
  <c r="P6"/>
  <c r="O6"/>
  <c r="V5"/>
  <c r="U5"/>
  <c r="T5"/>
  <c r="S5"/>
  <c r="R5"/>
  <c r="Q5"/>
  <c r="P5"/>
  <c r="O5"/>
  <c r="W5" s="1"/>
  <c r="X5" s="1"/>
  <c r="V4"/>
  <c r="U4"/>
  <c r="T4"/>
  <c r="S4"/>
  <c r="R4"/>
  <c r="Q4"/>
  <c r="P4"/>
  <c r="W4" s="1"/>
  <c r="X4" s="1"/>
  <c r="O4"/>
  <c r="V3"/>
  <c r="U3"/>
  <c r="T3"/>
  <c r="S3"/>
  <c r="R3"/>
  <c r="Q3"/>
  <c r="P3"/>
  <c r="O3"/>
  <c r="W13"/>
  <c r="X13" s="1"/>
  <c r="W6"/>
  <c r="X6" s="1"/>
  <c r="W10"/>
  <c r="X10" s="1"/>
  <c r="W4" i="5" l="1"/>
  <c r="X4" s="1"/>
  <c r="W5"/>
  <c r="X5" s="1"/>
  <c r="W16"/>
  <c r="X16" s="1"/>
  <c r="W13"/>
  <c r="X13" s="1"/>
  <c r="W3" i="1"/>
  <c r="X3" s="1"/>
  <c r="W5"/>
  <c r="X5" s="1"/>
  <c r="W10"/>
  <c r="X10" s="1"/>
  <c r="W11"/>
  <c r="X11" s="1"/>
  <c r="W9"/>
  <c r="X9" s="1"/>
  <c r="W4"/>
  <c r="X4" s="1"/>
  <c r="W6"/>
  <c r="X6" s="1"/>
  <c r="W7"/>
  <c r="X7" s="1"/>
  <c r="W13"/>
  <c r="X13" s="1"/>
  <c r="W14"/>
  <c r="X14" s="1"/>
  <c r="W8"/>
  <c r="X8" s="1"/>
  <c r="W12"/>
  <c r="X12" s="1"/>
  <c r="S11" i="8"/>
  <c r="T11" s="1"/>
  <c r="S10"/>
  <c r="T10" s="1"/>
  <c r="S13"/>
  <c r="T13" s="1"/>
  <c r="S6"/>
  <c r="T6" s="1"/>
  <c r="S5"/>
  <c r="T5" s="1"/>
  <c r="S9"/>
  <c r="T9" s="1"/>
  <c r="S3"/>
  <c r="T3" s="1"/>
  <c r="S12"/>
  <c r="T12" s="1"/>
  <c r="S7"/>
  <c r="T7" s="1"/>
  <c r="S8"/>
  <c r="T8" s="1"/>
  <c r="S4"/>
  <c r="T4" s="1"/>
  <c r="S5" i="7"/>
  <c r="T5" s="1"/>
  <c r="S4"/>
  <c r="T4" s="1"/>
  <c r="S3"/>
  <c r="T3" s="1"/>
  <c r="W6" i="6"/>
  <c r="X6" s="1"/>
  <c r="W3"/>
  <c r="X3" s="1"/>
  <c r="W9"/>
  <c r="X9" s="1"/>
  <c r="W7"/>
  <c r="X7" s="1"/>
  <c r="W5"/>
  <c r="X5" s="1"/>
  <c r="W10"/>
  <c r="X10" s="1"/>
  <c r="W8"/>
  <c r="X8" s="1"/>
  <c r="W4"/>
  <c r="X4" s="1"/>
  <c r="W9" i="5"/>
  <c r="X9" s="1"/>
  <c r="W10"/>
  <c r="X10" s="1"/>
  <c r="W11"/>
  <c r="X11" s="1"/>
  <c r="W15"/>
  <c r="X15" s="1"/>
  <c r="W17"/>
  <c r="X17" s="1"/>
  <c r="W18"/>
  <c r="X18" s="1"/>
  <c r="W19"/>
  <c r="X19" s="1"/>
  <c r="W3"/>
  <c r="X3" s="1"/>
  <c r="W8"/>
  <c r="X8" s="1"/>
  <c r="W6"/>
  <c r="X6" s="1"/>
  <c r="W12"/>
  <c r="X12" s="1"/>
  <c r="W7"/>
  <c r="X7" s="1"/>
  <c r="W14"/>
  <c r="X14" s="1"/>
  <c r="W9" i="4"/>
  <c r="X9" s="1"/>
  <c r="W8"/>
  <c r="X8" s="1"/>
  <c r="W14"/>
  <c r="X14" s="1"/>
  <c r="W3"/>
  <c r="X3" s="1"/>
  <c r="W15"/>
  <c r="X15" s="1"/>
  <c r="W11"/>
  <c r="X11" s="1"/>
  <c r="W10"/>
  <c r="X10" s="1"/>
  <c r="W13"/>
  <c r="X13" s="1"/>
  <c r="W7"/>
  <c r="X7" s="1"/>
  <c r="W4"/>
  <c r="X4" s="1"/>
  <c r="W6"/>
  <c r="X6" s="1"/>
  <c r="W12"/>
  <c r="X12" s="1"/>
  <c r="W17"/>
  <c r="X17" s="1"/>
  <c r="W16"/>
  <c r="X16" s="1"/>
  <c r="W5"/>
  <c r="X5" s="1"/>
  <c r="W3" i="9"/>
  <c r="X3" s="1"/>
  <c r="Y10" i="6" l="1"/>
  <c r="Y8"/>
  <c r="Y5"/>
  <c r="Y9"/>
  <c r="Y4"/>
  <c r="Y6" i="5"/>
  <c r="Y13"/>
  <c r="Y12"/>
  <c r="Y11"/>
  <c r="Y8"/>
  <c r="Y14"/>
  <c r="Y18"/>
  <c r="Y15"/>
  <c r="Y19"/>
  <c r="Y7"/>
  <c r="Y3"/>
  <c r="Y8" i="1"/>
  <c r="Y6"/>
  <c r="Y14"/>
  <c r="Y11"/>
  <c r="Y4"/>
  <c r="Y10"/>
  <c r="Y13"/>
  <c r="Y5"/>
  <c r="Y3"/>
  <c r="Y9"/>
  <c r="Y12"/>
  <c r="Y7"/>
  <c r="U4" i="8"/>
  <c r="U10"/>
  <c r="W10" s="1"/>
  <c r="U9"/>
  <c r="W9" s="1"/>
  <c r="U3"/>
  <c r="W3" s="1"/>
  <c r="U8"/>
  <c r="W8" s="1"/>
  <c r="U7"/>
  <c r="W7" s="1"/>
  <c r="U5"/>
  <c r="W5" s="1"/>
  <c r="U6"/>
  <c r="W6" s="1"/>
  <c r="U13"/>
  <c r="W13" s="1"/>
  <c r="U11"/>
  <c r="W11" s="1"/>
  <c r="U12"/>
  <c r="W12" s="1"/>
  <c r="U4" i="7"/>
  <c r="U5"/>
  <c r="W5" s="1"/>
  <c r="U3"/>
  <c r="W3" s="1"/>
  <c r="Y7" i="6"/>
  <c r="Y6"/>
  <c r="Y3"/>
  <c r="Y17" i="5"/>
  <c r="Y4"/>
  <c r="Y9"/>
  <c r="Y5"/>
  <c r="Y16"/>
  <c r="Y10"/>
  <c r="Y9" i="4"/>
  <c r="Y6"/>
  <c r="Y16"/>
  <c r="Y5"/>
  <c r="Y10"/>
  <c r="Y15"/>
  <c r="Y13"/>
  <c r="Y3"/>
  <c r="Y7"/>
  <c r="Y12"/>
  <c r="Y4"/>
  <c r="Y11"/>
  <c r="Y14"/>
  <c r="Y17"/>
  <c r="Y8"/>
</calcChain>
</file>

<file path=xl/sharedStrings.xml><?xml version="1.0" encoding="utf-8"?>
<sst xmlns="http://schemas.openxmlformats.org/spreadsheetml/2006/main" count="351" uniqueCount="151">
  <si>
    <t>součin</t>
  </si>
  <si>
    <t>geom. průměr</t>
  </si>
  <si>
    <t>Jan</t>
  </si>
  <si>
    <t>Štípek</t>
  </si>
  <si>
    <t>Rock Empire, Lezecka stěna Ústí n.L.</t>
  </si>
  <si>
    <t>Matyáš</t>
  </si>
  <si>
    <t>Kolařík</t>
  </si>
  <si>
    <t>Rocky Monkeys, Sokol Brno 1</t>
  </si>
  <si>
    <t>Mariana</t>
  </si>
  <si>
    <t>Janošová</t>
  </si>
  <si>
    <t>TJ Baník Karviná, HKG Orlová</t>
  </si>
  <si>
    <t>Natálie</t>
  </si>
  <si>
    <t>Pařilová</t>
  </si>
  <si>
    <t>Valerie</t>
  </si>
  <si>
    <t>Elena</t>
  </si>
  <si>
    <t>Benešová</t>
  </si>
  <si>
    <t>HO Vrchlabí</t>
  </si>
  <si>
    <t>Saša</t>
  </si>
  <si>
    <t>Duroň</t>
  </si>
  <si>
    <t>HO Smíchoff</t>
  </si>
  <si>
    <t>Barbora</t>
  </si>
  <si>
    <t>Bernadová</t>
  </si>
  <si>
    <t>HK Jihlava</t>
  </si>
  <si>
    <t>Adam</t>
  </si>
  <si>
    <t>Bernad</t>
  </si>
  <si>
    <t>František</t>
  </si>
  <si>
    <t>Danda</t>
  </si>
  <si>
    <t>HO Pohodička Slaný</t>
  </si>
  <si>
    <t>Prokop</t>
  </si>
  <si>
    <t>Karolína</t>
  </si>
  <si>
    <t>Miková</t>
  </si>
  <si>
    <t>Tereza</t>
  </si>
  <si>
    <t>Sejnová</t>
  </si>
  <si>
    <t>Ho Liaz Jablonec - Pavoučci</t>
  </si>
  <si>
    <t>Adéla</t>
  </si>
  <si>
    <t>Svobodová</t>
  </si>
  <si>
    <t>Lorenc</t>
  </si>
  <si>
    <t>HOVRCH Nové Město nad Metují</t>
  </si>
  <si>
    <t>Daniel</t>
  </si>
  <si>
    <t>Zuna</t>
  </si>
  <si>
    <t>Hudy Ustí</t>
  </si>
  <si>
    <t>Natalie</t>
  </si>
  <si>
    <t>Paarová</t>
  </si>
  <si>
    <t>Skočdopole</t>
  </si>
  <si>
    <t>Ho Pavoučci Liberec</t>
  </si>
  <si>
    <t>Majda</t>
  </si>
  <si>
    <t>Hatašová</t>
  </si>
  <si>
    <t>Zuzka</t>
  </si>
  <si>
    <t>Kohoutová</t>
  </si>
  <si>
    <t>Šimon</t>
  </si>
  <si>
    <t>Pražák</t>
  </si>
  <si>
    <t>Lukáš</t>
  </si>
  <si>
    <t>Travníček</t>
  </si>
  <si>
    <t>Kryštof</t>
  </si>
  <si>
    <t>Thomayer</t>
  </si>
  <si>
    <t>Ústí nad labem</t>
  </si>
  <si>
    <t>Silivie</t>
  </si>
  <si>
    <t>Mušková</t>
  </si>
  <si>
    <t>Komorní Výtah</t>
  </si>
  <si>
    <t>Julie</t>
  </si>
  <si>
    <t>Horatschkeová</t>
  </si>
  <si>
    <t>Čenda</t>
  </si>
  <si>
    <t>Tesner</t>
  </si>
  <si>
    <t>Jonáš</t>
  </si>
  <si>
    <t>Perkner</t>
  </si>
  <si>
    <t>Vítek</t>
  </si>
  <si>
    <t>Hatzelová</t>
  </si>
  <si>
    <t>H</t>
  </si>
  <si>
    <t>D</t>
  </si>
  <si>
    <t>Markéta</t>
  </si>
  <si>
    <t>Denisa</t>
  </si>
  <si>
    <t>Hlavatá</t>
  </si>
  <si>
    <t>HOVRCH Nové Město n.M.</t>
  </si>
  <si>
    <t>Jindřich</t>
  </si>
  <si>
    <t>Houštěk</t>
  </si>
  <si>
    <t>Michaela</t>
  </si>
  <si>
    <t>Dubská</t>
  </si>
  <si>
    <t>CC Ruzyně Praha</t>
  </si>
  <si>
    <t>Roedl</t>
  </si>
  <si>
    <t>Vaverková</t>
  </si>
  <si>
    <t>Veronika</t>
  </si>
  <si>
    <t>Esterková</t>
  </si>
  <si>
    <t>Adamovský</t>
  </si>
  <si>
    <t>Lenka</t>
  </si>
  <si>
    <t>Toužínová</t>
  </si>
  <si>
    <t>Gruber</t>
  </si>
  <si>
    <t xml:space="preserve">Daniel </t>
  </si>
  <si>
    <t>Slovák</t>
  </si>
  <si>
    <t>Zítková</t>
  </si>
  <si>
    <t>BigWall Praha</t>
  </si>
  <si>
    <t>Anna Ludmila</t>
  </si>
  <si>
    <t>Hrbáčová</t>
  </si>
  <si>
    <t>Aleš</t>
  </si>
  <si>
    <t>Sofie</t>
  </si>
  <si>
    <t>El Bourahi</t>
  </si>
  <si>
    <t>CC Ruzyně</t>
  </si>
  <si>
    <t>Valentová</t>
  </si>
  <si>
    <t>Nikoleta</t>
  </si>
  <si>
    <t>Motrin</t>
  </si>
  <si>
    <t>Anastázie</t>
  </si>
  <si>
    <t>Drahozalová</t>
  </si>
  <si>
    <t>Ho Kralupy</t>
  </si>
  <si>
    <t>Kamila</t>
  </si>
  <si>
    <t>Štropovvá</t>
  </si>
  <si>
    <t>Martin</t>
  </si>
  <si>
    <t>šplíchal</t>
  </si>
  <si>
    <t>Roštejnská</t>
  </si>
  <si>
    <t>Michela</t>
  </si>
  <si>
    <t>Polcarová</t>
  </si>
  <si>
    <t>Theresia</t>
  </si>
  <si>
    <t>Crux Karlovy Vary</t>
  </si>
  <si>
    <t>Kosová</t>
  </si>
  <si>
    <t>Kateřina</t>
  </si>
  <si>
    <t>CC ruzyně</t>
  </si>
  <si>
    <t>Jáchym</t>
  </si>
  <si>
    <t>Zítek</t>
  </si>
  <si>
    <t>Kristýna</t>
  </si>
  <si>
    <t>Eliška</t>
  </si>
  <si>
    <t>Bulenová</t>
  </si>
  <si>
    <t>Bára</t>
  </si>
  <si>
    <t>Procházková</t>
  </si>
  <si>
    <t>Monika</t>
  </si>
  <si>
    <t>Horská</t>
  </si>
  <si>
    <t>Maja</t>
  </si>
  <si>
    <t>Rudka</t>
  </si>
  <si>
    <t>KS Korona Kraków, Polsko)</t>
  </si>
  <si>
    <t>Marek</t>
  </si>
  <si>
    <t>Jeliga</t>
  </si>
  <si>
    <t>Horoguru, Big Wall Praha</t>
  </si>
  <si>
    <t>Jelečková</t>
  </si>
  <si>
    <t>Emma</t>
  </si>
  <si>
    <t>Deuserová</t>
  </si>
  <si>
    <t>Nela</t>
  </si>
  <si>
    <t>Tvrzníková</t>
  </si>
  <si>
    <t>Ho pavoučcci</t>
  </si>
  <si>
    <t>Vopat</t>
  </si>
  <si>
    <t>HO komorní výtah VP Climbing servis</t>
  </si>
  <si>
    <t>Klára</t>
  </si>
  <si>
    <t>Hašková</t>
  </si>
  <si>
    <t>Alžběta</t>
  </si>
  <si>
    <t>Koritářová</t>
  </si>
  <si>
    <t>Linda</t>
  </si>
  <si>
    <t>Gotschmmerová</t>
  </si>
  <si>
    <t>Matiáš</t>
  </si>
  <si>
    <t>Pochman</t>
  </si>
  <si>
    <t>body</t>
  </si>
  <si>
    <t>pořadí na cestě</t>
  </si>
  <si>
    <t>pořadí</t>
  </si>
  <si>
    <t>Silvie</t>
  </si>
  <si>
    <t>U10 Dívky</t>
  </si>
  <si>
    <t>U10 kluci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</si>
</sst>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/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0" borderId="0" xfId="0" applyFont="1"/>
    <xf numFmtId="0" fontId="0" fillId="3" borderId="0" xfId="0" applyFill="1"/>
    <xf numFmtId="0" fontId="0" fillId="4" borderId="0" xfId="0" applyFill="1"/>
    <xf numFmtId="164" fontId="0" fillId="4" borderId="0" xfId="0" applyNumberForma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opLeftCell="C1" workbookViewId="0">
      <selection activeCell="D1" sqref="C1:E1"/>
    </sheetView>
  </sheetViews>
  <sheetFormatPr defaultRowHeight="15"/>
  <cols>
    <col min="1" max="1" width="6.28515625" style="3" customWidth="1"/>
    <col min="3" max="3" width="14.5703125" customWidth="1"/>
    <col min="4" max="4" width="8" customWidth="1"/>
    <col min="5" max="5" width="33" bestFit="1" customWidth="1"/>
    <col min="6" max="6" width="5.28515625" customWidth="1"/>
    <col min="7" max="14" width="5.28515625" style="7" customWidth="1"/>
    <col min="15" max="22" width="4" style="7" customWidth="1"/>
    <col min="23" max="23" width="10.85546875" style="7" customWidth="1"/>
    <col min="24" max="24" width="13.85546875" style="7" customWidth="1"/>
    <col min="25" max="25" width="9.140625" style="7"/>
  </cols>
  <sheetData>
    <row r="1" spans="1:27">
      <c r="C1" s="7" t="s">
        <v>149</v>
      </c>
      <c r="G1" s="2" t="s">
        <v>145</v>
      </c>
      <c r="H1" s="2"/>
      <c r="I1" s="2"/>
      <c r="J1" s="2"/>
      <c r="K1" s="2"/>
      <c r="L1" s="2"/>
      <c r="M1" s="2"/>
      <c r="N1" s="2"/>
      <c r="O1" s="9" t="s">
        <v>146</v>
      </c>
      <c r="P1" s="9"/>
      <c r="Q1" s="9"/>
      <c r="R1" s="9"/>
      <c r="S1" s="9"/>
      <c r="T1" s="9"/>
      <c r="U1" s="9"/>
      <c r="V1" s="9"/>
      <c r="Y1" s="10"/>
    </row>
    <row r="2" spans="1:27"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9">
        <v>1</v>
      </c>
      <c r="P2" s="9">
        <v>2</v>
      </c>
      <c r="Q2" s="9">
        <v>3</v>
      </c>
      <c r="R2" s="9">
        <v>4</v>
      </c>
      <c r="S2" s="9">
        <v>5</v>
      </c>
      <c r="T2" s="9">
        <v>6</v>
      </c>
      <c r="U2" s="9">
        <v>7</v>
      </c>
      <c r="V2" s="9">
        <v>8</v>
      </c>
      <c r="W2" s="7" t="s">
        <v>0</v>
      </c>
      <c r="X2" s="7" t="s">
        <v>1</v>
      </c>
      <c r="Y2" s="10" t="s">
        <v>147</v>
      </c>
    </row>
    <row r="3" spans="1:27">
      <c r="A3" t="s">
        <v>68</v>
      </c>
      <c r="B3" s="3" t="s">
        <v>14</v>
      </c>
      <c r="C3" s="3" t="s">
        <v>15</v>
      </c>
      <c r="D3" s="3">
        <v>2006</v>
      </c>
      <c r="E3" s="3" t="s">
        <v>16</v>
      </c>
      <c r="F3" s="3">
        <v>5</v>
      </c>
      <c r="G3" s="10">
        <v>100</v>
      </c>
      <c r="H3" s="10">
        <v>36</v>
      </c>
      <c r="I3" s="10">
        <v>100</v>
      </c>
      <c r="J3" s="10">
        <v>37</v>
      </c>
      <c r="K3" s="10">
        <v>100</v>
      </c>
      <c r="L3" s="10">
        <v>34</v>
      </c>
      <c r="M3" s="10">
        <v>100</v>
      </c>
      <c r="N3" s="10">
        <v>100</v>
      </c>
      <c r="O3" s="10">
        <f>RANK(G3,G$3:G$200)</f>
        <v>1</v>
      </c>
      <c r="P3" s="10">
        <f>RANK(H3,H$3:H$200)</f>
        <v>2</v>
      </c>
      <c r="Q3" s="10">
        <f>RANK(I3,I$3:I$200)</f>
        <v>1</v>
      </c>
      <c r="R3" s="10">
        <f>RANK(J3,J$3:J$200)</f>
        <v>3</v>
      </c>
      <c r="S3" s="10">
        <f>RANK(K3,K$3:K$200)</f>
        <v>1</v>
      </c>
      <c r="T3" s="10">
        <f>RANK(L3,L$3:L$200)</f>
        <v>1</v>
      </c>
      <c r="U3" s="10">
        <f>RANK(M3,M$3:M$200)</f>
        <v>1</v>
      </c>
      <c r="V3" s="10">
        <f>RANK(N3,N$3:N$200)</f>
        <v>1</v>
      </c>
      <c r="W3" s="10">
        <f>O3*P3*Q3*R3*S3*T3*U3*V3</f>
        <v>6</v>
      </c>
      <c r="X3" s="11">
        <f>POWER(W3,1/8)</f>
        <v>1.2510334048590739</v>
      </c>
      <c r="Y3" s="10">
        <f>RANK(X3,X$3:X$200,1)</f>
        <v>1</v>
      </c>
      <c r="Z3" s="10">
        <f>SUM(G3:N3)</f>
        <v>607</v>
      </c>
      <c r="AA3" s="10">
        <f>Y3</f>
        <v>1</v>
      </c>
    </row>
    <row r="4" spans="1:27">
      <c r="A4" t="s">
        <v>68</v>
      </c>
      <c r="B4" s="3" t="s">
        <v>20</v>
      </c>
      <c r="C4" s="3" t="s">
        <v>21</v>
      </c>
      <c r="D4" s="3">
        <v>2006</v>
      </c>
      <c r="E4" s="3" t="s">
        <v>22</v>
      </c>
      <c r="F4" s="3">
        <v>7</v>
      </c>
      <c r="G4" s="10">
        <v>100</v>
      </c>
      <c r="H4" s="10">
        <v>100</v>
      </c>
      <c r="I4" s="10">
        <v>100</v>
      </c>
      <c r="J4" s="10">
        <v>38</v>
      </c>
      <c r="K4" s="10">
        <v>100</v>
      </c>
      <c r="L4" s="10">
        <v>34</v>
      </c>
      <c r="M4" s="10">
        <v>100</v>
      </c>
      <c r="N4" s="10">
        <v>12</v>
      </c>
      <c r="O4" s="10">
        <f>RANK(G4,G$3:G$200)</f>
        <v>1</v>
      </c>
      <c r="P4" s="10">
        <f>RANK(H4,H$3:H$200)</f>
        <v>1</v>
      </c>
      <c r="Q4" s="10">
        <f>RANK(I4,I$3:I$200)</f>
        <v>1</v>
      </c>
      <c r="R4" s="10">
        <f>RANK(J4,J$3:J$200)</f>
        <v>2</v>
      </c>
      <c r="S4" s="10">
        <f>RANK(K4,K$3:K$200)</f>
        <v>1</v>
      </c>
      <c r="T4" s="10">
        <f>RANK(L4,L$3:L$200)</f>
        <v>1</v>
      </c>
      <c r="U4" s="10">
        <f>RANK(M4,M$3:M$200)</f>
        <v>1</v>
      </c>
      <c r="V4" s="10">
        <f>RANK(N4,N$3:N$200)</f>
        <v>3</v>
      </c>
      <c r="W4" s="10">
        <f>O4*P4*Q4*R4*S4*T4*U4*V4</f>
        <v>6</v>
      </c>
      <c r="X4" s="11">
        <f>POWER(W4,1/8)</f>
        <v>1.2510334048590739</v>
      </c>
      <c r="Y4" s="10">
        <f>RANK(X4,X$3:X$200,1)</f>
        <v>1</v>
      </c>
      <c r="Z4" s="10">
        <f t="shared" ref="Z4:Z14" si="0">SUM(G4:N4)</f>
        <v>584</v>
      </c>
      <c r="AA4" s="10">
        <v>2</v>
      </c>
    </row>
    <row r="5" spans="1:27">
      <c r="A5" t="s">
        <v>68</v>
      </c>
      <c r="B5" s="3" t="s">
        <v>31</v>
      </c>
      <c r="C5" s="3" t="s">
        <v>32</v>
      </c>
      <c r="D5" s="3">
        <v>2006</v>
      </c>
      <c r="E5" s="3" t="s">
        <v>33</v>
      </c>
      <c r="F5" s="3">
        <v>6</v>
      </c>
      <c r="G5" s="10">
        <v>100</v>
      </c>
      <c r="H5" s="10">
        <v>24</v>
      </c>
      <c r="I5" s="10">
        <v>100</v>
      </c>
      <c r="J5" s="10">
        <v>100</v>
      </c>
      <c r="K5" s="10">
        <v>100</v>
      </c>
      <c r="L5" s="10">
        <v>32</v>
      </c>
      <c r="M5" s="10">
        <v>30</v>
      </c>
      <c r="N5" s="10">
        <v>100</v>
      </c>
      <c r="O5" s="10">
        <f>RANK(G5,G$3:G$200)</f>
        <v>1</v>
      </c>
      <c r="P5" s="10">
        <f>RANK(H5,H$3:H$200)</f>
        <v>4</v>
      </c>
      <c r="Q5" s="10">
        <f>RANK(I5,I$3:I$200)</f>
        <v>1</v>
      </c>
      <c r="R5" s="10">
        <f>RANK(J5,J$3:J$200)</f>
        <v>1</v>
      </c>
      <c r="S5" s="10">
        <f>RANK(K5,K$3:K$200)</f>
        <v>1</v>
      </c>
      <c r="T5" s="10">
        <f>RANK(L5,L$3:L$200)</f>
        <v>3</v>
      </c>
      <c r="U5" s="10">
        <f>RANK(M5,M$3:M$200)</f>
        <v>3</v>
      </c>
      <c r="V5" s="10">
        <f>RANK(N5,N$3:N$200)</f>
        <v>1</v>
      </c>
      <c r="W5" s="10">
        <f>O5*P5*Q5*R5*S5*T5*U5*V5</f>
        <v>36</v>
      </c>
      <c r="X5" s="11">
        <f>POWER(W5,1/8)</f>
        <v>1.5650845800732873</v>
      </c>
      <c r="Y5" s="10">
        <f>RANK(X5,X$3:X$200,1)</f>
        <v>3</v>
      </c>
      <c r="Z5" s="10"/>
      <c r="AA5" s="10">
        <f t="shared" ref="AA4:AA14" si="1">Y5</f>
        <v>3</v>
      </c>
    </row>
    <row r="6" spans="1:27">
      <c r="A6" t="s">
        <v>68</v>
      </c>
      <c r="B6" s="3" t="s">
        <v>8</v>
      </c>
      <c r="C6" s="3" t="s">
        <v>9</v>
      </c>
      <c r="D6" s="3">
        <v>2007</v>
      </c>
      <c r="E6" s="3" t="s">
        <v>10</v>
      </c>
      <c r="F6" s="3">
        <v>9</v>
      </c>
      <c r="G6" s="10">
        <v>100</v>
      </c>
      <c r="H6" s="10">
        <v>28</v>
      </c>
      <c r="I6" s="10">
        <v>100</v>
      </c>
      <c r="J6" s="10">
        <v>25</v>
      </c>
      <c r="K6" s="10">
        <v>100</v>
      </c>
      <c r="L6" s="10">
        <v>24</v>
      </c>
      <c r="M6" s="10">
        <v>16</v>
      </c>
      <c r="N6" s="10">
        <v>11</v>
      </c>
      <c r="O6" s="10">
        <f>RANK(G6,G$3:G$200)</f>
        <v>1</v>
      </c>
      <c r="P6" s="10">
        <f>RANK(H6,H$3:H$200)</f>
        <v>3</v>
      </c>
      <c r="Q6" s="10">
        <f>RANK(I6,I$3:I$200)</f>
        <v>1</v>
      </c>
      <c r="R6" s="10">
        <f>RANK(J6,J$3:J$200)</f>
        <v>5</v>
      </c>
      <c r="S6" s="10">
        <f>RANK(K6,K$3:K$200)</f>
        <v>1</v>
      </c>
      <c r="T6" s="10">
        <f>RANK(L6,L$3:L$200)</f>
        <v>4</v>
      </c>
      <c r="U6" s="10">
        <f>RANK(M6,M$3:M$200)</f>
        <v>4</v>
      </c>
      <c r="V6" s="10">
        <f>RANK(N6,N$3:N$200)</f>
        <v>4</v>
      </c>
      <c r="W6" s="10">
        <f>O6*P6*Q6*R6*S6*T6*U6*V6</f>
        <v>960</v>
      </c>
      <c r="X6" s="11">
        <f>POWER(W6,1/8)</f>
        <v>2.3593040006382138</v>
      </c>
      <c r="Y6" s="10">
        <f>RANK(X6,X$3:X$200,1)</f>
        <v>4</v>
      </c>
      <c r="Z6" s="10"/>
      <c r="AA6" s="10">
        <f t="shared" si="1"/>
        <v>4</v>
      </c>
    </row>
    <row r="7" spans="1:27">
      <c r="A7" t="s">
        <v>68</v>
      </c>
      <c r="B7" s="3" t="s">
        <v>47</v>
      </c>
      <c r="C7" s="3" t="s">
        <v>48</v>
      </c>
      <c r="D7" s="3">
        <v>2006</v>
      </c>
      <c r="E7" s="3" t="s">
        <v>44</v>
      </c>
      <c r="F7" s="3">
        <v>12</v>
      </c>
      <c r="G7" s="10">
        <v>100</v>
      </c>
      <c r="H7" s="10">
        <v>18</v>
      </c>
      <c r="I7" s="10">
        <v>100</v>
      </c>
      <c r="J7" s="10">
        <v>29</v>
      </c>
      <c r="K7" s="10">
        <v>18</v>
      </c>
      <c r="L7" s="10">
        <v>21</v>
      </c>
      <c r="M7" s="10">
        <v>7</v>
      </c>
      <c r="N7" s="10">
        <v>9</v>
      </c>
      <c r="O7" s="10">
        <f>RANK(G7,G$3:G$200)</f>
        <v>1</v>
      </c>
      <c r="P7" s="10">
        <f>RANK(H7,H$3:H$200)</f>
        <v>5</v>
      </c>
      <c r="Q7" s="10">
        <f>RANK(I7,I$3:I$200)</f>
        <v>1</v>
      </c>
      <c r="R7" s="10">
        <f>RANK(J7,J$3:J$200)</f>
        <v>4</v>
      </c>
      <c r="S7" s="10">
        <f>RANK(K7,K$3:K$200)</f>
        <v>6</v>
      </c>
      <c r="T7" s="10">
        <f>RANK(L7,L$3:L$200)</f>
        <v>5</v>
      </c>
      <c r="U7" s="10">
        <f>RANK(M7,M$3:M$200)</f>
        <v>12</v>
      </c>
      <c r="V7" s="10">
        <f>RANK(N7,N$3:N$200)</f>
        <v>7</v>
      </c>
      <c r="W7" s="10">
        <f>O7*P7*Q7*R7*S7*T7*U7*V7</f>
        <v>50400</v>
      </c>
      <c r="X7" s="11">
        <f>POWER(W7,1/8)</f>
        <v>3.8708274933556917</v>
      </c>
      <c r="Y7" s="10">
        <f>RANK(X7,X$3:X$200,1)</f>
        <v>5</v>
      </c>
      <c r="Z7" s="10"/>
      <c r="AA7" s="10">
        <f t="shared" si="1"/>
        <v>5</v>
      </c>
    </row>
    <row r="8" spans="1:27">
      <c r="A8" t="s">
        <v>68</v>
      </c>
      <c r="B8" s="3" t="s">
        <v>34</v>
      </c>
      <c r="C8" s="3" t="s">
        <v>35</v>
      </c>
      <c r="D8" s="3">
        <v>2007</v>
      </c>
      <c r="E8" s="3" t="s">
        <v>7</v>
      </c>
      <c r="F8" s="3">
        <v>20</v>
      </c>
      <c r="G8" s="10">
        <v>30</v>
      </c>
      <c r="H8" s="10">
        <v>8</v>
      </c>
      <c r="I8" s="10">
        <v>100</v>
      </c>
      <c r="J8" s="10">
        <v>22</v>
      </c>
      <c r="K8" s="10">
        <v>16</v>
      </c>
      <c r="L8" s="10">
        <v>17</v>
      </c>
      <c r="M8" s="10">
        <v>16</v>
      </c>
      <c r="N8" s="10">
        <v>11</v>
      </c>
      <c r="O8" s="10">
        <f>RANK(G8,G$3:G$200)</f>
        <v>6</v>
      </c>
      <c r="P8" s="10">
        <f>RANK(H8,H$3:H$200)</f>
        <v>11</v>
      </c>
      <c r="Q8" s="10">
        <f>RANK(I8,I$3:I$200)</f>
        <v>1</v>
      </c>
      <c r="R8" s="10">
        <f>RANK(J8,J$3:J$200)</f>
        <v>6</v>
      </c>
      <c r="S8" s="10">
        <f>RANK(K8,K$3:K$200)</f>
        <v>8</v>
      </c>
      <c r="T8" s="10">
        <f>RANK(L8,L$3:L$200)</f>
        <v>6</v>
      </c>
      <c r="U8" s="10">
        <f>RANK(M8,M$3:M$200)</f>
        <v>4</v>
      </c>
      <c r="V8" s="10">
        <f>RANK(N8,N$3:N$200)</f>
        <v>4</v>
      </c>
      <c r="W8" s="10">
        <f>O8*P8*Q8*R8*S8*T8*U8*V8</f>
        <v>304128</v>
      </c>
      <c r="X8" s="11">
        <f>POWER(W8,1/8)</f>
        <v>4.8459848352223887</v>
      </c>
      <c r="Y8" s="10">
        <f>RANK(X8,X$3:X$200,1)</f>
        <v>6</v>
      </c>
      <c r="Z8" s="10"/>
      <c r="AA8" s="10">
        <f t="shared" si="1"/>
        <v>6</v>
      </c>
    </row>
    <row r="9" spans="1:27">
      <c r="A9" t="s">
        <v>68</v>
      </c>
      <c r="B9" s="3" t="s">
        <v>41</v>
      </c>
      <c r="C9" s="3" t="s">
        <v>42</v>
      </c>
      <c r="D9" s="3">
        <v>2008</v>
      </c>
      <c r="E9" s="3" t="s">
        <v>37</v>
      </c>
      <c r="F9" s="3">
        <v>3</v>
      </c>
      <c r="G9" s="10">
        <v>22</v>
      </c>
      <c r="H9" s="10">
        <v>10</v>
      </c>
      <c r="I9" s="10">
        <v>100</v>
      </c>
      <c r="J9" s="10">
        <v>18</v>
      </c>
      <c r="K9" s="10">
        <v>35</v>
      </c>
      <c r="L9" s="10">
        <v>12</v>
      </c>
      <c r="M9" s="10">
        <v>12</v>
      </c>
      <c r="N9" s="10">
        <v>11</v>
      </c>
      <c r="O9" s="10">
        <f>RANK(G9,G$3:G$200)</f>
        <v>8</v>
      </c>
      <c r="P9" s="10">
        <f>RANK(H9,H$3:H$200)</f>
        <v>9</v>
      </c>
      <c r="Q9" s="10">
        <f>RANK(I9,I$3:I$200)</f>
        <v>1</v>
      </c>
      <c r="R9" s="10">
        <f>RANK(J9,J$3:J$200)</f>
        <v>7</v>
      </c>
      <c r="S9" s="10">
        <f>RANK(K9,K$3:K$200)</f>
        <v>5</v>
      </c>
      <c r="T9" s="10">
        <f>RANK(L9,L$3:L$200)</f>
        <v>8</v>
      </c>
      <c r="U9" s="10">
        <f>RANK(M9,M$3:M$200)</f>
        <v>6</v>
      </c>
      <c r="V9" s="10">
        <f>RANK(N9,N$3:N$200)</f>
        <v>4</v>
      </c>
      <c r="W9" s="10">
        <f>O9*P9*Q9*R9*S9*T9*U9*V9</f>
        <v>483840</v>
      </c>
      <c r="X9" s="11">
        <f>POWER(W9,1/8)</f>
        <v>5.1355589786953573</v>
      </c>
      <c r="Y9" s="10">
        <f>RANK(X9,X$3:X$200,1)</f>
        <v>7</v>
      </c>
      <c r="Z9" s="10"/>
      <c r="AA9" s="10">
        <f t="shared" si="1"/>
        <v>7</v>
      </c>
    </row>
    <row r="10" spans="1:27">
      <c r="A10" t="s">
        <v>68</v>
      </c>
      <c r="B10" s="7" t="s">
        <v>45</v>
      </c>
      <c r="C10" s="3" t="s">
        <v>46</v>
      </c>
      <c r="D10" s="3">
        <v>2007</v>
      </c>
      <c r="E10" s="3" t="s">
        <v>44</v>
      </c>
      <c r="F10" s="3">
        <v>11</v>
      </c>
      <c r="G10" s="10">
        <v>22</v>
      </c>
      <c r="H10" s="10">
        <v>11</v>
      </c>
      <c r="I10" s="10">
        <v>100</v>
      </c>
      <c r="J10" s="10">
        <v>13</v>
      </c>
      <c r="K10" s="10">
        <v>17</v>
      </c>
      <c r="L10" s="10">
        <v>12</v>
      </c>
      <c r="M10" s="10">
        <v>11</v>
      </c>
      <c r="N10" s="10">
        <v>7</v>
      </c>
      <c r="O10" s="10">
        <f>RANK(G10,G$3:G$200)</f>
        <v>8</v>
      </c>
      <c r="P10" s="10">
        <f>RANK(H10,H$3:H$200)</f>
        <v>6</v>
      </c>
      <c r="Q10" s="10">
        <f>RANK(I10,I$3:I$200)</f>
        <v>1</v>
      </c>
      <c r="R10" s="10">
        <f>RANK(J10,J$3:J$200)</f>
        <v>9</v>
      </c>
      <c r="S10" s="10">
        <f>RANK(K10,K$3:K$200)</f>
        <v>7</v>
      </c>
      <c r="T10" s="10">
        <f>RANK(L10,L$3:L$200)</f>
        <v>8</v>
      </c>
      <c r="U10" s="10">
        <f>RANK(M10,M$3:M$200)</f>
        <v>7</v>
      </c>
      <c r="V10" s="10">
        <f>RANK(N10,N$3:N$200)</f>
        <v>10</v>
      </c>
      <c r="W10" s="10">
        <f>O10*P10*Q10*R10*S10*T10*U10*V10</f>
        <v>1693440</v>
      </c>
      <c r="X10" s="11">
        <f>POWER(W10,1/8)</f>
        <v>6.006150725869305</v>
      </c>
      <c r="Y10" s="10">
        <f>RANK(X10,X$3:X$200,1)</f>
        <v>8</v>
      </c>
      <c r="Z10" s="10"/>
      <c r="AA10" s="10">
        <f t="shared" si="1"/>
        <v>8</v>
      </c>
    </row>
    <row r="11" spans="1:27">
      <c r="A11" t="s">
        <v>68</v>
      </c>
      <c r="B11" s="3" t="s">
        <v>31</v>
      </c>
      <c r="C11" s="3" t="s">
        <v>66</v>
      </c>
      <c r="D11" s="3">
        <v>2007</v>
      </c>
      <c r="E11" s="3" t="s">
        <v>44</v>
      </c>
      <c r="F11" s="3">
        <v>25</v>
      </c>
      <c r="G11" s="10">
        <v>22</v>
      </c>
      <c r="H11" s="10">
        <v>11</v>
      </c>
      <c r="I11" s="10">
        <v>26</v>
      </c>
      <c r="J11" s="10">
        <v>13</v>
      </c>
      <c r="K11" s="10">
        <v>16</v>
      </c>
      <c r="L11" s="10">
        <v>12</v>
      </c>
      <c r="M11" s="10">
        <v>8</v>
      </c>
      <c r="N11" s="10">
        <v>8</v>
      </c>
      <c r="O11" s="10">
        <f>RANK(G11,G$3:G$200)</f>
        <v>8</v>
      </c>
      <c r="P11" s="10">
        <f>RANK(H11,H$3:H$200)</f>
        <v>6</v>
      </c>
      <c r="Q11" s="10">
        <f>RANK(I11,I$3:I$200)</f>
        <v>10</v>
      </c>
      <c r="R11" s="10">
        <f>RANK(J11,J$3:J$200)</f>
        <v>9</v>
      </c>
      <c r="S11" s="10">
        <f>RANK(K11,K$3:K$200)</f>
        <v>8</v>
      </c>
      <c r="T11" s="10">
        <f>RANK(L11,L$3:L$200)</f>
        <v>8</v>
      </c>
      <c r="U11" s="10">
        <f>RANK(M11,M$3:M$200)</f>
        <v>8</v>
      </c>
      <c r="V11" s="10">
        <f>RANK(N11,N$3:N$200)</f>
        <v>9</v>
      </c>
      <c r="W11" s="10">
        <f>O11*P11*Q11*R11*S11*T11*U11*V11</f>
        <v>19906560</v>
      </c>
      <c r="X11" s="11">
        <f>POWER(W11,1/8)</f>
        <v>8.1728687992118019</v>
      </c>
      <c r="Y11" s="10">
        <f>RANK(X11,X$3:X$200,1)</f>
        <v>9</v>
      </c>
      <c r="Z11" s="10"/>
      <c r="AA11" s="10">
        <f t="shared" si="1"/>
        <v>9</v>
      </c>
    </row>
    <row r="12" spans="1:27">
      <c r="A12" t="s">
        <v>68</v>
      </c>
      <c r="B12" s="3" t="s">
        <v>29</v>
      </c>
      <c r="C12" s="3" t="s">
        <v>30</v>
      </c>
      <c r="D12" s="3">
        <v>2008</v>
      </c>
      <c r="E12" s="3"/>
      <c r="F12" s="3">
        <v>22</v>
      </c>
      <c r="G12" s="10">
        <v>28</v>
      </c>
      <c r="H12" s="10">
        <v>9</v>
      </c>
      <c r="I12" s="10">
        <v>30</v>
      </c>
      <c r="J12" s="10">
        <v>17</v>
      </c>
      <c r="K12" s="10">
        <v>15</v>
      </c>
      <c r="L12" s="10">
        <v>12</v>
      </c>
      <c r="M12" s="10">
        <v>8</v>
      </c>
      <c r="N12" s="10">
        <v>9</v>
      </c>
      <c r="O12" s="10">
        <f>RANK(G12,G$3:G$200)</f>
        <v>7</v>
      </c>
      <c r="P12" s="10">
        <f>RANK(H12,H$3:H$200)</f>
        <v>10</v>
      </c>
      <c r="Q12" s="10">
        <f>RANK(I12,I$3:I$200)</f>
        <v>9</v>
      </c>
      <c r="R12" s="10">
        <f>RANK(J12,J$3:J$200)</f>
        <v>8</v>
      </c>
      <c r="S12" s="10">
        <f>RANK(K12,K$3:K$200)</f>
        <v>10</v>
      </c>
      <c r="T12" s="10">
        <f>RANK(L12,L$3:L$200)</f>
        <v>8</v>
      </c>
      <c r="U12" s="10">
        <f>RANK(M12,M$3:M$200)</f>
        <v>8</v>
      </c>
      <c r="V12" s="10">
        <f>RANK(N12,N$3:N$200)</f>
        <v>7</v>
      </c>
      <c r="W12" s="10">
        <f>O12*P12*Q12*R12*S12*T12*U12*V12</f>
        <v>22579200</v>
      </c>
      <c r="X12" s="11">
        <f>POWER(W12,1/8)</f>
        <v>8.3025895557358407</v>
      </c>
      <c r="Y12" s="10">
        <f>RANK(X12,X$3:X$200,1)</f>
        <v>10</v>
      </c>
      <c r="Z12" s="10"/>
      <c r="AA12" s="10">
        <f t="shared" si="1"/>
        <v>10</v>
      </c>
    </row>
    <row r="13" spans="1:27">
      <c r="A13" t="s">
        <v>68</v>
      </c>
      <c r="B13" s="3" t="s">
        <v>148</v>
      </c>
      <c r="C13" s="3" t="s">
        <v>57</v>
      </c>
      <c r="D13" s="3">
        <v>2007</v>
      </c>
      <c r="E13" s="3" t="s">
        <v>58</v>
      </c>
      <c r="F13" s="3">
        <v>17</v>
      </c>
      <c r="G13" s="10">
        <v>22</v>
      </c>
      <c r="H13" s="10">
        <v>11</v>
      </c>
      <c r="I13" s="10">
        <v>14</v>
      </c>
      <c r="J13" s="10">
        <v>13</v>
      </c>
      <c r="K13" s="10">
        <v>13</v>
      </c>
      <c r="L13" s="10">
        <v>14</v>
      </c>
      <c r="M13" s="10">
        <v>8</v>
      </c>
      <c r="N13" s="10">
        <v>7</v>
      </c>
      <c r="O13" s="10">
        <f>RANK(G13,G$3:G$200)</f>
        <v>8</v>
      </c>
      <c r="P13" s="10">
        <f>RANK(H13,H$3:H$200)</f>
        <v>6</v>
      </c>
      <c r="Q13" s="10">
        <f>RANK(I13,I$3:I$200)</f>
        <v>12</v>
      </c>
      <c r="R13" s="10">
        <f>RANK(J13,J$3:J$200)</f>
        <v>9</v>
      </c>
      <c r="S13" s="10">
        <f>RANK(K13,K$3:K$200)</f>
        <v>11</v>
      </c>
      <c r="T13" s="10">
        <f>RANK(L13,L$3:L$200)</f>
        <v>7</v>
      </c>
      <c r="U13" s="10">
        <f>RANK(M13,M$3:M$200)</f>
        <v>8</v>
      </c>
      <c r="V13" s="10">
        <f>RANK(N13,N$3:N$200)</f>
        <v>10</v>
      </c>
      <c r="W13" s="10">
        <f>O13*P13*Q13*R13*S13*T13*U13*V13</f>
        <v>31933440</v>
      </c>
      <c r="X13" s="11">
        <f>POWER(W13,1/8)</f>
        <v>8.6702318911595757</v>
      </c>
      <c r="Y13" s="10">
        <f>RANK(X13,X$3:X$200,1)</f>
        <v>11</v>
      </c>
      <c r="Z13" s="10"/>
      <c r="AA13" s="10">
        <f t="shared" si="1"/>
        <v>11</v>
      </c>
    </row>
    <row r="14" spans="1:27">
      <c r="A14" t="s">
        <v>68</v>
      </c>
      <c r="B14" s="3" t="s">
        <v>59</v>
      </c>
      <c r="C14" s="3" t="s">
        <v>60</v>
      </c>
      <c r="D14" s="3">
        <v>2007</v>
      </c>
      <c r="E14" s="3" t="s">
        <v>58</v>
      </c>
      <c r="F14" s="3">
        <v>18</v>
      </c>
      <c r="G14" s="10">
        <v>22</v>
      </c>
      <c r="H14" s="10">
        <v>7</v>
      </c>
      <c r="I14" s="10">
        <v>26</v>
      </c>
      <c r="J14" s="10">
        <v>13</v>
      </c>
      <c r="K14" s="10">
        <v>13</v>
      </c>
      <c r="L14" s="10">
        <v>12</v>
      </c>
      <c r="M14" s="10">
        <v>8</v>
      </c>
      <c r="N14" s="10">
        <v>7</v>
      </c>
      <c r="O14" s="10">
        <f>RANK(G14,G$3:G$200)</f>
        <v>8</v>
      </c>
      <c r="P14" s="10">
        <f>RANK(H14,H$3:H$200)</f>
        <v>12</v>
      </c>
      <c r="Q14" s="10">
        <f>RANK(I14,I$3:I$200)</f>
        <v>10</v>
      </c>
      <c r="R14" s="10">
        <f>RANK(J14,J$3:J$200)</f>
        <v>9</v>
      </c>
      <c r="S14" s="10">
        <f>RANK(K14,K$3:K$200)</f>
        <v>11</v>
      </c>
      <c r="T14" s="10">
        <f>RANK(L14,L$3:L$200)</f>
        <v>8</v>
      </c>
      <c r="U14" s="10">
        <f>RANK(M14,M$3:M$200)</f>
        <v>8</v>
      </c>
      <c r="V14" s="10">
        <f>RANK(N14,N$3:N$200)</f>
        <v>10</v>
      </c>
      <c r="W14" s="10">
        <f>O14*P14*Q14*R14*S14*T14*U14*V14</f>
        <v>60825600</v>
      </c>
      <c r="X14" s="11">
        <f>POWER(W14,1/8)</f>
        <v>9.397466802568335</v>
      </c>
      <c r="Y14" s="10">
        <f>RANK(X14,X$3:X$200,1)</f>
        <v>12</v>
      </c>
      <c r="Z14" s="10"/>
      <c r="AA14" s="10">
        <f t="shared" si="1"/>
        <v>12</v>
      </c>
    </row>
    <row r="15" spans="1:27">
      <c r="A15"/>
      <c r="B15" s="3"/>
      <c r="C15" s="3"/>
      <c r="D15" s="3"/>
      <c r="E15" s="3"/>
      <c r="F15" s="3"/>
      <c r="X15" s="1"/>
    </row>
    <row r="16" spans="1:27">
      <c r="A16"/>
      <c r="B16" s="3"/>
      <c r="C16" s="3"/>
      <c r="D16" s="3"/>
      <c r="E16" s="3"/>
      <c r="F16" s="3"/>
      <c r="X16" s="1"/>
    </row>
  </sheetData>
  <sortState ref="A3:Y14">
    <sortCondition ref="Y3:Y1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selection activeCell="B2" sqref="B2"/>
    </sheetView>
  </sheetViews>
  <sheetFormatPr defaultRowHeight="15"/>
  <cols>
    <col min="1" max="1" width="6.28515625" style="3" customWidth="1"/>
    <col min="2" max="4" width="9.140625" style="3"/>
    <col min="5" max="5" width="33" style="3" bestFit="1" customWidth="1"/>
    <col min="6" max="6" width="5.28515625" style="3" customWidth="1"/>
    <col min="7" max="14" width="5.28515625" style="7" customWidth="1"/>
    <col min="15" max="22" width="9.140625" style="7"/>
    <col min="23" max="23" width="10.85546875" style="7" customWidth="1"/>
    <col min="24" max="24" width="13.85546875" style="7" customWidth="1"/>
    <col min="25" max="25" width="9.140625" style="7"/>
    <col min="26" max="16384" width="9.140625" style="3"/>
  </cols>
  <sheetData>
    <row r="1" spans="1:25">
      <c r="B1" s="7" t="s">
        <v>150</v>
      </c>
      <c r="G1" s="2" t="s">
        <v>145</v>
      </c>
      <c r="H1" s="2"/>
      <c r="I1" s="2"/>
      <c r="J1" s="2"/>
      <c r="K1" s="2"/>
      <c r="L1" s="2"/>
      <c r="M1" s="2"/>
      <c r="N1" s="2"/>
      <c r="O1" s="9" t="s">
        <v>146</v>
      </c>
      <c r="P1" s="9"/>
      <c r="Q1" s="9"/>
      <c r="R1" s="9"/>
      <c r="S1" s="9"/>
      <c r="T1" s="9"/>
      <c r="U1" s="9"/>
      <c r="V1" s="9"/>
      <c r="Y1" s="10"/>
    </row>
    <row r="2" spans="1:25"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9">
        <v>1</v>
      </c>
      <c r="P2" s="9">
        <v>2</v>
      </c>
      <c r="Q2" s="9">
        <v>3</v>
      </c>
      <c r="R2" s="9">
        <v>4</v>
      </c>
      <c r="S2" s="9">
        <v>5</v>
      </c>
      <c r="T2" s="9">
        <v>6</v>
      </c>
      <c r="U2" s="9">
        <v>7</v>
      </c>
      <c r="V2" s="9">
        <v>8</v>
      </c>
      <c r="W2" s="7" t="s">
        <v>0</v>
      </c>
      <c r="X2" s="7" t="s">
        <v>1</v>
      </c>
      <c r="Y2" s="10" t="s">
        <v>147</v>
      </c>
    </row>
    <row r="3" spans="1:25">
      <c r="A3" s="3" t="s">
        <v>67</v>
      </c>
      <c r="B3" s="3" t="s">
        <v>17</v>
      </c>
      <c r="C3" s="3" t="s">
        <v>18</v>
      </c>
      <c r="D3" s="3">
        <v>2006</v>
      </c>
      <c r="E3" s="3" t="s">
        <v>19</v>
      </c>
      <c r="F3" s="3">
        <v>4</v>
      </c>
      <c r="G3" s="10">
        <v>100</v>
      </c>
      <c r="H3" s="10">
        <v>36</v>
      </c>
      <c r="I3" s="10">
        <v>100</v>
      </c>
      <c r="J3" s="10">
        <v>37</v>
      </c>
      <c r="K3" s="10">
        <v>42</v>
      </c>
      <c r="L3" s="10">
        <v>33</v>
      </c>
      <c r="M3" s="10">
        <v>30</v>
      </c>
      <c r="N3" s="10">
        <v>35</v>
      </c>
      <c r="O3" s="10">
        <f>RANK(G3,G$3:G$200)</f>
        <v>1</v>
      </c>
      <c r="P3" s="10">
        <f>RANK(H3,H$3:H$200)</f>
        <v>1</v>
      </c>
      <c r="Q3" s="10">
        <f>RANK(I3,I$3:I$200)</f>
        <v>1</v>
      </c>
      <c r="R3" s="10">
        <f>RANK(J3,J$3:J$200)</f>
        <v>1</v>
      </c>
      <c r="S3" s="10">
        <f>RANK(K3,K$3:K$200)</f>
        <v>5</v>
      </c>
      <c r="T3" s="10">
        <f>RANK(L3,L$3:L$200)</f>
        <v>1</v>
      </c>
      <c r="U3" s="10">
        <f>RANK(M3,M$3:M$200)</f>
        <v>1</v>
      </c>
      <c r="V3" s="10">
        <f>RANK(N3,N$3:N$200)</f>
        <v>2</v>
      </c>
      <c r="W3" s="10">
        <f>O3*P3*Q3*R3*S3*T3*U3*V3</f>
        <v>10</v>
      </c>
      <c r="X3" s="11">
        <f>POWER(W3,1/8)</f>
        <v>1.333521432163324</v>
      </c>
      <c r="Y3" s="10">
        <f>RANK(X3,X$3:X$200,1)</f>
        <v>1</v>
      </c>
    </row>
    <row r="4" spans="1:25">
      <c r="A4" s="3" t="s">
        <v>67</v>
      </c>
      <c r="B4" s="3" t="s">
        <v>53</v>
      </c>
      <c r="C4" s="3" t="s">
        <v>54</v>
      </c>
      <c r="D4" s="3">
        <v>2006</v>
      </c>
      <c r="E4" s="3" t="s">
        <v>55</v>
      </c>
      <c r="F4" s="3">
        <v>16</v>
      </c>
      <c r="G4" s="10">
        <v>100</v>
      </c>
      <c r="H4" s="10">
        <v>26</v>
      </c>
      <c r="I4" s="10">
        <v>100</v>
      </c>
      <c r="J4" s="10">
        <v>37</v>
      </c>
      <c r="K4" s="10">
        <v>100</v>
      </c>
      <c r="L4" s="10">
        <v>30</v>
      </c>
      <c r="M4" s="10">
        <v>11</v>
      </c>
      <c r="N4" s="10">
        <v>100</v>
      </c>
      <c r="O4" s="10">
        <f>RANK(G4,G$3:G$200)</f>
        <v>1</v>
      </c>
      <c r="P4" s="10">
        <f>RANK(H4,H$3:H$200)</f>
        <v>3</v>
      </c>
      <c r="Q4" s="10">
        <f>RANK(I4,I$3:I$200)</f>
        <v>1</v>
      </c>
      <c r="R4" s="10">
        <f>RANK(J4,J$3:J$200)</f>
        <v>1</v>
      </c>
      <c r="S4" s="10">
        <f>RANK(K4,K$3:K$200)</f>
        <v>1</v>
      </c>
      <c r="T4" s="10">
        <f>RANK(L4,L$3:L$200)</f>
        <v>3</v>
      </c>
      <c r="U4" s="10">
        <f>RANK(M4,M$3:M$200)</f>
        <v>9</v>
      </c>
      <c r="V4" s="10">
        <f>RANK(N4,N$3:N$200)</f>
        <v>1</v>
      </c>
      <c r="W4" s="10">
        <f>O4*P4*Q4*R4*S4*T4*U4*V4</f>
        <v>81</v>
      </c>
      <c r="X4" s="11">
        <f>POWER(W4,1/8)</f>
        <v>1.7320508075688774</v>
      </c>
      <c r="Y4" s="10">
        <f>RANK(X4,X$3:X$200,1)</f>
        <v>2</v>
      </c>
    </row>
    <row r="5" spans="1:25">
      <c r="A5" s="3" t="s">
        <v>67</v>
      </c>
      <c r="B5" s="3" t="s">
        <v>25</v>
      </c>
      <c r="C5" s="3" t="s">
        <v>26</v>
      </c>
      <c r="D5" s="3">
        <v>2006</v>
      </c>
      <c r="E5" s="3" t="s">
        <v>27</v>
      </c>
      <c r="F5" s="3">
        <v>26</v>
      </c>
      <c r="G5" s="10">
        <v>100</v>
      </c>
      <c r="H5" s="10">
        <v>30</v>
      </c>
      <c r="I5" s="10">
        <v>100</v>
      </c>
      <c r="J5" s="10">
        <v>31</v>
      </c>
      <c r="K5" s="10">
        <v>100</v>
      </c>
      <c r="L5" s="10">
        <v>31</v>
      </c>
      <c r="M5" s="10">
        <v>18</v>
      </c>
      <c r="N5" s="10">
        <v>11</v>
      </c>
      <c r="O5" s="10">
        <f>RANK(G5,G$3:G$200)</f>
        <v>1</v>
      </c>
      <c r="P5" s="10">
        <f>RANK(H5,H$3:H$200)</f>
        <v>2</v>
      </c>
      <c r="Q5" s="10">
        <f>RANK(I5,I$3:I$200)</f>
        <v>1</v>
      </c>
      <c r="R5" s="10">
        <f>RANK(J5,J$3:J$200)</f>
        <v>5</v>
      </c>
      <c r="S5" s="10">
        <f>RANK(K5,K$3:K$200)</f>
        <v>1</v>
      </c>
      <c r="T5" s="10">
        <f>RANK(L5,L$3:L$200)</f>
        <v>2</v>
      </c>
      <c r="U5" s="10">
        <f>RANK(M5,M$3:M$200)</f>
        <v>2</v>
      </c>
      <c r="V5" s="10">
        <f>RANK(N5,N$3:N$200)</f>
        <v>3</v>
      </c>
      <c r="W5" s="10">
        <f>O5*P5*Q5*R5*S5*T5*U5*V5</f>
        <v>120</v>
      </c>
      <c r="X5" s="11">
        <f>POWER(W5,1/8)</f>
        <v>1.8192720851062583</v>
      </c>
      <c r="Y5" s="10">
        <f>RANK(X5,X$3:X$200,1)</f>
        <v>3</v>
      </c>
    </row>
    <row r="6" spans="1:25">
      <c r="A6" s="3" t="s">
        <v>67</v>
      </c>
      <c r="B6" s="3" t="s">
        <v>5</v>
      </c>
      <c r="C6" s="3" t="s">
        <v>6</v>
      </c>
      <c r="D6" s="3">
        <v>2006</v>
      </c>
      <c r="E6" s="3" t="s">
        <v>7</v>
      </c>
      <c r="F6" s="3">
        <v>19</v>
      </c>
      <c r="G6" s="10">
        <v>100</v>
      </c>
      <c r="H6" s="10">
        <v>14</v>
      </c>
      <c r="I6" s="10">
        <v>100</v>
      </c>
      <c r="J6" s="10">
        <v>29</v>
      </c>
      <c r="K6" s="10">
        <v>100</v>
      </c>
      <c r="L6" s="10">
        <v>25</v>
      </c>
      <c r="M6" s="10">
        <v>13</v>
      </c>
      <c r="N6" s="10">
        <v>11</v>
      </c>
      <c r="O6" s="10">
        <f>RANK(G6,G$3:G$200)</f>
        <v>1</v>
      </c>
      <c r="P6" s="10">
        <f>RANK(H6,H$3:H$200)</f>
        <v>8</v>
      </c>
      <c r="Q6" s="10">
        <f>RANK(I6,I$3:I$200)</f>
        <v>1</v>
      </c>
      <c r="R6" s="10">
        <f>RANK(J6,J$3:J$200)</f>
        <v>6</v>
      </c>
      <c r="S6" s="10">
        <f>RANK(K6,K$3:K$200)</f>
        <v>1</v>
      </c>
      <c r="T6" s="10">
        <f>RANK(L6,L$3:L$200)</f>
        <v>5</v>
      </c>
      <c r="U6" s="10">
        <f>RANK(M6,M$3:M$200)</f>
        <v>4</v>
      </c>
      <c r="V6" s="10">
        <f>RANK(N6,N$3:N$200)</f>
        <v>3</v>
      </c>
      <c r="W6" s="10">
        <f>O6*P6*Q6*R6*S6*T6*U6*V6</f>
        <v>2880</v>
      </c>
      <c r="X6" s="11">
        <f>POWER(W6,1/8)</f>
        <v>2.7065998970977247</v>
      </c>
      <c r="Y6" s="10">
        <f>RANK(X6,X$3:X$200,1)</f>
        <v>4</v>
      </c>
    </row>
    <row r="7" spans="1:25">
      <c r="A7" s="3" t="s">
        <v>67</v>
      </c>
      <c r="B7" s="3" t="s">
        <v>23</v>
      </c>
      <c r="C7" s="3" t="s">
        <v>36</v>
      </c>
      <c r="D7" s="3">
        <v>2007</v>
      </c>
      <c r="E7" s="5" t="s">
        <v>37</v>
      </c>
      <c r="F7" s="3">
        <v>15</v>
      </c>
      <c r="G7" s="10">
        <v>100</v>
      </c>
      <c r="H7" s="10">
        <v>21</v>
      </c>
      <c r="I7" s="10">
        <v>100</v>
      </c>
      <c r="J7" s="10">
        <v>35</v>
      </c>
      <c r="K7" s="10">
        <v>17</v>
      </c>
      <c r="L7" s="10">
        <v>28</v>
      </c>
      <c r="M7" s="10">
        <v>13</v>
      </c>
      <c r="N7" s="10">
        <v>11</v>
      </c>
      <c r="O7" s="10">
        <f>RANK(G7,G$3:G$200)</f>
        <v>1</v>
      </c>
      <c r="P7" s="10">
        <f>RANK(H7,H$3:H$200)</f>
        <v>4</v>
      </c>
      <c r="Q7" s="10">
        <f>RANK(I7,I$3:I$200)</f>
        <v>1</v>
      </c>
      <c r="R7" s="10">
        <f>RANK(J7,J$3:J$200)</f>
        <v>3</v>
      </c>
      <c r="S7" s="10">
        <f>RANK(K7,K$3:K$200)</f>
        <v>10</v>
      </c>
      <c r="T7" s="10">
        <f>RANK(L7,L$3:L$200)</f>
        <v>4</v>
      </c>
      <c r="U7" s="10">
        <f>RANK(M7,M$3:M$200)</f>
        <v>4</v>
      </c>
      <c r="V7" s="10">
        <f>RANK(N7,N$3:N$200)</f>
        <v>3</v>
      </c>
      <c r="W7" s="10">
        <f>O7*P7*Q7*R7*S7*T7*U7*V7</f>
        <v>5760</v>
      </c>
      <c r="X7" s="11">
        <f>POWER(W7,1/8)</f>
        <v>2.9515681170160595</v>
      </c>
      <c r="Y7" s="10">
        <f>RANK(X7,X$3:X$200,1)</f>
        <v>5</v>
      </c>
    </row>
    <row r="8" spans="1:25">
      <c r="A8" s="3" t="s">
        <v>67</v>
      </c>
      <c r="B8" s="3" t="s">
        <v>2</v>
      </c>
      <c r="C8" s="3" t="s">
        <v>3</v>
      </c>
      <c r="D8" s="3">
        <v>2008</v>
      </c>
      <c r="E8" s="3" t="s">
        <v>4</v>
      </c>
      <c r="F8" s="3">
        <v>1</v>
      </c>
      <c r="G8" s="10">
        <v>100</v>
      </c>
      <c r="H8" s="10">
        <v>13</v>
      </c>
      <c r="I8" s="10">
        <v>100</v>
      </c>
      <c r="J8" s="10">
        <v>35</v>
      </c>
      <c r="K8" s="10">
        <v>18</v>
      </c>
      <c r="L8" s="10">
        <v>20</v>
      </c>
      <c r="M8" s="10">
        <v>18</v>
      </c>
      <c r="N8" s="10">
        <v>11</v>
      </c>
      <c r="O8" s="10">
        <f>RANK(G8,G$3:G$200)</f>
        <v>1</v>
      </c>
      <c r="P8" s="10">
        <f>RANK(H8,H$3:H$200)</f>
        <v>9</v>
      </c>
      <c r="Q8" s="10">
        <f>RANK(I8,I$3:I$200)</f>
        <v>1</v>
      </c>
      <c r="R8" s="10">
        <f>RANK(J8,J$3:J$200)</f>
        <v>3</v>
      </c>
      <c r="S8" s="10">
        <f>RANK(K8,K$3:K$200)</f>
        <v>7</v>
      </c>
      <c r="T8" s="10">
        <f>RANK(L8,L$3:L$200)</f>
        <v>6</v>
      </c>
      <c r="U8" s="10">
        <f>RANK(M8,M$3:M$200)</f>
        <v>2</v>
      </c>
      <c r="V8" s="10">
        <f>RANK(N8,N$3:N$200)</f>
        <v>3</v>
      </c>
      <c r="W8" s="10">
        <f>O8*P8*Q8*R8*S8*T8*U8*V8</f>
        <v>6804</v>
      </c>
      <c r="X8" s="11">
        <f>POWER(W8,1/8)</f>
        <v>3.0136689121576166</v>
      </c>
      <c r="Y8" s="10">
        <f>RANK(X8,X$3:X$200,1)</f>
        <v>6</v>
      </c>
    </row>
    <row r="9" spans="1:25">
      <c r="A9" s="3" t="s">
        <v>67</v>
      </c>
      <c r="B9" s="3" t="s">
        <v>23</v>
      </c>
      <c r="C9" s="3" t="s">
        <v>28</v>
      </c>
      <c r="D9" s="3">
        <v>2007</v>
      </c>
      <c r="E9" s="3" t="s">
        <v>27</v>
      </c>
      <c r="F9" s="3">
        <v>27</v>
      </c>
      <c r="G9" s="10">
        <v>100</v>
      </c>
      <c r="H9" s="10">
        <v>15</v>
      </c>
      <c r="I9" s="10">
        <v>100</v>
      </c>
      <c r="J9" s="10">
        <v>17</v>
      </c>
      <c r="K9" s="10">
        <v>18</v>
      </c>
      <c r="L9" s="10">
        <v>18</v>
      </c>
      <c r="M9" s="10">
        <v>13</v>
      </c>
      <c r="N9" s="10">
        <v>11</v>
      </c>
      <c r="O9" s="10">
        <f>RANK(G9,G$3:G$200)</f>
        <v>1</v>
      </c>
      <c r="P9" s="10">
        <f>RANK(H9,H$3:H$200)</f>
        <v>5</v>
      </c>
      <c r="Q9" s="10">
        <f>RANK(I9,I$3:I$200)</f>
        <v>1</v>
      </c>
      <c r="R9" s="10">
        <f>RANK(J9,J$3:J$200)</f>
        <v>10</v>
      </c>
      <c r="S9" s="10">
        <f>RANK(K9,K$3:K$200)</f>
        <v>7</v>
      </c>
      <c r="T9" s="10">
        <f>RANK(L9,L$3:L$200)</f>
        <v>7</v>
      </c>
      <c r="U9" s="10">
        <f>RANK(M9,M$3:M$200)</f>
        <v>4</v>
      </c>
      <c r="V9" s="10">
        <f>RANK(N9,N$3:N$200)</f>
        <v>3</v>
      </c>
      <c r="W9" s="10">
        <f>O9*P9*Q9*R9*S9*T9*U9*V9</f>
        <v>29400</v>
      </c>
      <c r="X9" s="11">
        <f>POWER(W9,1/8)</f>
        <v>3.6186236420663991</v>
      </c>
      <c r="Y9" s="10">
        <f>RANK(X9,X$3:X$200,1)</f>
        <v>7</v>
      </c>
    </row>
    <row r="10" spans="1:25">
      <c r="A10" s="3" t="s">
        <v>67</v>
      </c>
      <c r="B10" s="3" t="s">
        <v>49</v>
      </c>
      <c r="C10" s="3" t="s">
        <v>50</v>
      </c>
      <c r="D10" s="3">
        <v>2007</v>
      </c>
      <c r="E10" s="7" t="s">
        <v>44</v>
      </c>
      <c r="F10" s="3">
        <v>13</v>
      </c>
      <c r="G10" s="10">
        <v>100</v>
      </c>
      <c r="H10" s="10">
        <v>13</v>
      </c>
      <c r="I10" s="10">
        <v>100</v>
      </c>
      <c r="J10" s="10">
        <v>25</v>
      </c>
      <c r="K10" s="10">
        <v>17</v>
      </c>
      <c r="L10" s="10">
        <v>18</v>
      </c>
      <c r="M10" s="10">
        <v>12</v>
      </c>
      <c r="N10" s="10">
        <v>11</v>
      </c>
      <c r="O10" s="10">
        <f>RANK(G10,G$3:G$200)</f>
        <v>1</v>
      </c>
      <c r="P10" s="10">
        <f>RANK(H10,H$3:H$200)</f>
        <v>9</v>
      </c>
      <c r="Q10" s="10">
        <f>RANK(I10,I$3:I$200)</f>
        <v>1</v>
      </c>
      <c r="R10" s="10">
        <f>RANK(J10,J$3:J$200)</f>
        <v>8</v>
      </c>
      <c r="S10" s="10">
        <f>RANK(K10,K$3:K$200)</f>
        <v>10</v>
      </c>
      <c r="T10" s="10">
        <f>RANK(L10,L$3:L$200)</f>
        <v>7</v>
      </c>
      <c r="U10" s="10">
        <f>RANK(M10,M$3:M$200)</f>
        <v>7</v>
      </c>
      <c r="V10" s="10">
        <f>RANK(N10,N$3:N$200)</f>
        <v>3</v>
      </c>
      <c r="W10" s="10">
        <f>O10*P10*Q10*R10*S10*T10*U10*V10</f>
        <v>105840</v>
      </c>
      <c r="X10" s="11">
        <f>POWER(W10,1/8)</f>
        <v>4.2469899070906898</v>
      </c>
      <c r="Y10" s="10">
        <f>RANK(X10,X$3:X$200,1)</f>
        <v>8</v>
      </c>
    </row>
    <row r="11" spans="1:25">
      <c r="A11" s="3" t="s">
        <v>67</v>
      </c>
      <c r="B11" s="3" t="s">
        <v>2</v>
      </c>
      <c r="C11" s="3" t="s">
        <v>43</v>
      </c>
      <c r="D11" s="3">
        <v>2007</v>
      </c>
      <c r="E11" s="3" t="s">
        <v>44</v>
      </c>
      <c r="F11" s="3">
        <v>10</v>
      </c>
      <c r="G11" s="10">
        <v>100</v>
      </c>
      <c r="H11" s="10">
        <v>15</v>
      </c>
      <c r="I11" s="10">
        <v>100</v>
      </c>
      <c r="J11" s="10">
        <v>25</v>
      </c>
      <c r="K11" s="10">
        <v>33</v>
      </c>
      <c r="L11" s="10">
        <v>12</v>
      </c>
      <c r="M11" s="10">
        <v>12</v>
      </c>
      <c r="N11" s="10">
        <v>8</v>
      </c>
      <c r="O11" s="10">
        <f>RANK(G11,G$3:G$200)</f>
        <v>1</v>
      </c>
      <c r="P11" s="10">
        <f>RANK(H11,H$3:H$200)</f>
        <v>5</v>
      </c>
      <c r="Q11" s="10">
        <f>RANK(I11,I$3:I$200)</f>
        <v>1</v>
      </c>
      <c r="R11" s="10">
        <f>RANK(J11,J$3:J$200)</f>
        <v>8</v>
      </c>
      <c r="S11" s="10">
        <f>RANK(K11,K$3:K$200)</f>
        <v>6</v>
      </c>
      <c r="T11" s="10">
        <f>RANK(L11,L$3:L$200)</f>
        <v>11</v>
      </c>
      <c r="U11" s="10">
        <f>RANK(M11,M$3:M$200)</f>
        <v>7</v>
      </c>
      <c r="V11" s="10">
        <f>RANK(N11,N$3:N$200)</f>
        <v>10</v>
      </c>
      <c r="W11" s="10">
        <f>O11*P11*Q11*R11*S11*T11*U11*V11</f>
        <v>184800</v>
      </c>
      <c r="X11" s="11">
        <f>POWER(W11,1/8)</f>
        <v>4.5534203679407366</v>
      </c>
      <c r="Y11" s="10">
        <f>RANK(X11,X$3:X$200,1)</f>
        <v>9</v>
      </c>
    </row>
    <row r="12" spans="1:25">
      <c r="A12" s="3" t="s">
        <v>67</v>
      </c>
      <c r="B12" s="3" t="s">
        <v>61</v>
      </c>
      <c r="C12" s="3" t="s">
        <v>62</v>
      </c>
      <c r="D12" s="3">
        <v>2006</v>
      </c>
      <c r="F12" s="3">
        <v>21</v>
      </c>
      <c r="G12" s="10">
        <v>31</v>
      </c>
      <c r="H12" s="10">
        <v>15</v>
      </c>
      <c r="I12" s="10">
        <v>100</v>
      </c>
      <c r="J12" s="10">
        <v>28</v>
      </c>
      <c r="K12" s="10">
        <v>100</v>
      </c>
      <c r="L12" s="10">
        <v>14</v>
      </c>
      <c r="M12" s="10">
        <v>6</v>
      </c>
      <c r="N12" s="10">
        <v>8</v>
      </c>
      <c r="O12" s="10">
        <f>RANK(G12,G$3:G$200)</f>
        <v>11</v>
      </c>
      <c r="P12" s="10">
        <f>RANK(H12,H$3:H$200)</f>
        <v>5</v>
      </c>
      <c r="Q12" s="10">
        <f>RANK(I12,I$3:I$200)</f>
        <v>1</v>
      </c>
      <c r="R12" s="10">
        <f>RANK(J12,J$3:J$200)</f>
        <v>7</v>
      </c>
      <c r="S12" s="10">
        <f>RANK(K12,K$3:K$200)</f>
        <v>1</v>
      </c>
      <c r="T12" s="10">
        <f>RANK(L12,L$3:L$200)</f>
        <v>9</v>
      </c>
      <c r="U12" s="10">
        <f>RANK(M12,M$3:M$200)</f>
        <v>13</v>
      </c>
      <c r="V12" s="10">
        <f>RANK(N12,N$3:N$200)</f>
        <v>10</v>
      </c>
      <c r="W12" s="10">
        <f>O12*P12*Q12*R12*S12*T12*U12*V12</f>
        <v>450450</v>
      </c>
      <c r="X12" s="11">
        <f>POWER(W12,1/8)</f>
        <v>5.0898598472399446</v>
      </c>
      <c r="Y12" s="10">
        <f>RANK(X12,X$3:X$200,1)</f>
        <v>10</v>
      </c>
    </row>
    <row r="13" spans="1:25">
      <c r="A13" s="3" t="s">
        <v>67</v>
      </c>
      <c r="B13" s="3" t="s">
        <v>51</v>
      </c>
      <c r="C13" s="3" t="s">
        <v>52</v>
      </c>
      <c r="D13" s="3">
        <v>2007</v>
      </c>
      <c r="E13" s="3" t="s">
        <v>44</v>
      </c>
      <c r="F13" s="3">
        <v>14</v>
      </c>
      <c r="G13" s="10">
        <v>34</v>
      </c>
      <c r="H13" s="10">
        <v>13</v>
      </c>
      <c r="I13" s="10">
        <v>100</v>
      </c>
      <c r="J13" s="10">
        <v>17</v>
      </c>
      <c r="K13" s="10">
        <v>15</v>
      </c>
      <c r="L13" s="10">
        <v>14</v>
      </c>
      <c r="M13" s="10">
        <v>4</v>
      </c>
      <c r="N13" s="10">
        <v>9</v>
      </c>
      <c r="O13" s="10">
        <f>RANK(G13,G$3:G$200)</f>
        <v>10</v>
      </c>
      <c r="P13" s="10">
        <f>RANK(H13,H$3:H$200)</f>
        <v>9</v>
      </c>
      <c r="Q13" s="10">
        <f>RANK(I13,I$3:I$200)</f>
        <v>1</v>
      </c>
      <c r="R13" s="10">
        <f>RANK(J13,J$3:J$200)</f>
        <v>10</v>
      </c>
      <c r="S13" s="10">
        <f>RANK(K13,K$3:K$200)</f>
        <v>12</v>
      </c>
      <c r="T13" s="10">
        <f>RANK(L13,L$3:L$200)</f>
        <v>9</v>
      </c>
      <c r="U13" s="10">
        <f>RANK(M13,M$3:M$200)</f>
        <v>14</v>
      </c>
      <c r="V13" s="10">
        <f>RANK(N13,N$3:N$200)</f>
        <v>9</v>
      </c>
      <c r="W13" s="10">
        <f>O13*P13*Q13*R13*S13*T13*U13*V13</f>
        <v>12247200</v>
      </c>
      <c r="X13" s="11">
        <f>POWER(W13,1/8)</f>
        <v>7.6913858909933417</v>
      </c>
      <c r="Y13" s="10">
        <f>RANK(X13,X$3:X$200,1)</f>
        <v>11</v>
      </c>
    </row>
    <row r="14" spans="1:25">
      <c r="A14" s="3" t="s">
        <v>67</v>
      </c>
      <c r="B14" s="3" t="s">
        <v>38</v>
      </c>
      <c r="C14" s="3" t="s">
        <v>39</v>
      </c>
      <c r="D14" s="3">
        <v>2006</v>
      </c>
      <c r="E14" s="3" t="s">
        <v>40</v>
      </c>
      <c r="F14" s="3">
        <v>2</v>
      </c>
      <c r="G14" s="10">
        <v>28</v>
      </c>
      <c r="H14" s="10">
        <v>7</v>
      </c>
      <c r="I14" s="10">
        <v>100</v>
      </c>
      <c r="J14" s="10">
        <v>13</v>
      </c>
      <c r="K14" s="10">
        <v>18</v>
      </c>
      <c r="L14" s="10">
        <v>12</v>
      </c>
      <c r="M14" s="10">
        <v>9</v>
      </c>
      <c r="N14" s="10">
        <v>8</v>
      </c>
      <c r="O14" s="10">
        <f>RANK(G14,G$3:G$200)</f>
        <v>12</v>
      </c>
      <c r="P14" s="10">
        <f>RANK(H14,H$3:H$200)</f>
        <v>14</v>
      </c>
      <c r="Q14" s="10">
        <f>RANK(I14,I$3:I$200)</f>
        <v>1</v>
      </c>
      <c r="R14" s="10">
        <f>RANK(J14,J$3:J$200)</f>
        <v>12</v>
      </c>
      <c r="S14" s="10">
        <f>RANK(K14,K$3:K$200)</f>
        <v>7</v>
      </c>
      <c r="T14" s="10">
        <f>RANK(L14,L$3:L$200)</f>
        <v>11</v>
      </c>
      <c r="U14" s="10">
        <f>RANK(M14,M$3:M$200)</f>
        <v>10</v>
      </c>
      <c r="V14" s="10">
        <f>RANK(N14,N$3:N$200)</f>
        <v>10</v>
      </c>
      <c r="W14" s="10">
        <f>O14*P14*Q14*R14*S14*T14*U14*V14</f>
        <v>15523200</v>
      </c>
      <c r="X14" s="11">
        <f>POWER(W14,1/8)</f>
        <v>7.9226898811988793</v>
      </c>
      <c r="Y14" s="10">
        <f>RANK(X14,X$3:X$200,1)</f>
        <v>12</v>
      </c>
    </row>
    <row r="15" spans="1:25">
      <c r="A15" s="3" t="s">
        <v>67</v>
      </c>
      <c r="B15" s="3" t="s">
        <v>23</v>
      </c>
      <c r="C15" s="3" t="s">
        <v>24</v>
      </c>
      <c r="D15" s="3">
        <v>2008</v>
      </c>
      <c r="E15" s="3" t="s">
        <v>22</v>
      </c>
      <c r="F15" s="3">
        <v>8</v>
      </c>
      <c r="G15" s="10">
        <v>28</v>
      </c>
      <c r="H15" s="10">
        <v>8</v>
      </c>
      <c r="I15" s="10">
        <v>100</v>
      </c>
      <c r="J15" s="10">
        <v>11</v>
      </c>
      <c r="K15" s="10">
        <v>5</v>
      </c>
      <c r="L15" s="10">
        <v>12</v>
      </c>
      <c r="M15" s="10">
        <v>8</v>
      </c>
      <c r="N15" s="10">
        <v>7</v>
      </c>
      <c r="O15" s="10">
        <f>RANK(G15,G$3:G$200)</f>
        <v>12</v>
      </c>
      <c r="P15" s="10">
        <f>RANK(H15,H$3:H$200)</f>
        <v>13</v>
      </c>
      <c r="Q15" s="10">
        <f>RANK(I15,I$3:I$200)</f>
        <v>1</v>
      </c>
      <c r="R15" s="10">
        <f>RANK(J15,J$3:J$200)</f>
        <v>13</v>
      </c>
      <c r="S15" s="10">
        <f>RANK(K15,K$3:K$200)</f>
        <v>14</v>
      </c>
      <c r="T15" s="10">
        <f>RANK(L15,L$3:L$200)</f>
        <v>11</v>
      </c>
      <c r="U15" s="10">
        <f>RANK(M15,M$3:M$200)</f>
        <v>11</v>
      </c>
      <c r="V15" s="10">
        <f>RANK(N15,N$3:N$200)</f>
        <v>13</v>
      </c>
      <c r="W15" s="10">
        <f>O15*P15*Q15*R15*S15*T15*U15*V15</f>
        <v>44660616</v>
      </c>
      <c r="X15" s="11">
        <f>POWER(W15,1/8)</f>
        <v>9.0415021232173132</v>
      </c>
      <c r="Y15" s="10">
        <f>RANK(X15,X$3:X$200,1)</f>
        <v>13</v>
      </c>
    </row>
    <row r="16" spans="1:25">
      <c r="A16" s="3" t="s">
        <v>67</v>
      </c>
      <c r="B16" s="3" t="s">
        <v>63</v>
      </c>
      <c r="C16" s="3" t="s">
        <v>64</v>
      </c>
      <c r="D16" s="3">
        <v>2008</v>
      </c>
      <c r="E16" s="3" t="s">
        <v>19</v>
      </c>
      <c r="F16" s="3">
        <v>24</v>
      </c>
      <c r="G16" s="10">
        <v>7</v>
      </c>
      <c r="H16" s="10">
        <v>9</v>
      </c>
      <c r="I16" s="10">
        <v>20</v>
      </c>
      <c r="J16" s="10">
        <v>9</v>
      </c>
      <c r="K16" s="10">
        <v>15</v>
      </c>
      <c r="L16" s="10">
        <v>10</v>
      </c>
      <c r="M16" s="10">
        <v>7</v>
      </c>
      <c r="N16" s="10">
        <v>7</v>
      </c>
      <c r="O16" s="10">
        <f>RANK(G16,G$3:G$200)</f>
        <v>14</v>
      </c>
      <c r="P16" s="10">
        <f>RANK(H16,H$3:H$200)</f>
        <v>12</v>
      </c>
      <c r="Q16" s="10">
        <f>RANK(I16,I$3:I$200)</f>
        <v>14</v>
      </c>
      <c r="R16" s="10">
        <f>RANK(J16,J$3:J$200)</f>
        <v>14</v>
      </c>
      <c r="S16" s="10">
        <f>RANK(K16,K$3:K$200)</f>
        <v>12</v>
      </c>
      <c r="T16" s="10">
        <f>RANK(L16,L$3:L$200)</f>
        <v>14</v>
      </c>
      <c r="U16" s="10">
        <f>RANK(M16,M$3:M$200)</f>
        <v>12</v>
      </c>
      <c r="V16" s="10">
        <f>RANK(N16,N$3:N$200)</f>
        <v>13</v>
      </c>
      <c r="W16" s="10">
        <f>O16*P16*Q16*R16*S16*T16*U16*V16</f>
        <v>862977024</v>
      </c>
      <c r="X16" s="11">
        <f>POWER(W16,1/8)</f>
        <v>13.091816340452787</v>
      </c>
      <c r="Y16" s="10">
        <f>RANK(X16,X$3:X$200,1)</f>
        <v>14</v>
      </c>
    </row>
    <row r="17" spans="1:25">
      <c r="A17" s="3" t="s">
        <v>67</v>
      </c>
      <c r="B17" s="3" t="s">
        <v>65</v>
      </c>
      <c r="C17" s="3" t="s">
        <v>64</v>
      </c>
      <c r="D17" s="3">
        <v>2006</v>
      </c>
      <c r="E17" s="3" t="s">
        <v>19</v>
      </c>
      <c r="F17" s="3">
        <v>23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f>RANK(G17,G$3:G$200)</f>
        <v>15</v>
      </c>
      <c r="P17" s="10">
        <f>RANK(H17,H$3:H$200)</f>
        <v>15</v>
      </c>
      <c r="Q17" s="10">
        <f>RANK(I17,I$3:I$200)</f>
        <v>15</v>
      </c>
      <c r="R17" s="10">
        <f>RANK(J17,J$3:J$200)</f>
        <v>15</v>
      </c>
      <c r="S17" s="10">
        <f>RANK(K17,K$3:K$200)</f>
        <v>15</v>
      </c>
      <c r="T17" s="10">
        <f>RANK(L17,L$3:L$200)</f>
        <v>15</v>
      </c>
      <c r="U17" s="10">
        <f>RANK(M17,M$3:M$200)</f>
        <v>15</v>
      </c>
      <c r="V17" s="10">
        <f>RANK(N17,N$3:N$200)</f>
        <v>15</v>
      </c>
      <c r="W17" s="10">
        <f>O17*P17*Q17*R17*S17*T17*U17*V17</f>
        <v>2562890625</v>
      </c>
      <c r="X17" s="11">
        <f>POWER(W17,1/8)</f>
        <v>15</v>
      </c>
      <c r="Y17" s="10">
        <f>RANK(X17,X$3:X$200,1)</f>
        <v>15</v>
      </c>
    </row>
  </sheetData>
  <sortState ref="A3:Y17">
    <sortCondition ref="Y3:Y17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1"/>
  <sheetViews>
    <sheetView topLeftCell="E1" workbookViewId="0">
      <selection activeCell="O1" sqref="O1:V1048576"/>
    </sheetView>
  </sheetViews>
  <sheetFormatPr defaultRowHeight="15"/>
  <cols>
    <col min="1" max="1" width="6.28515625" style="3" customWidth="1"/>
    <col min="2" max="4" width="9.140625" style="3"/>
    <col min="5" max="5" width="33" style="3" bestFit="1" customWidth="1"/>
    <col min="6" max="6" width="5.28515625" style="3" customWidth="1"/>
    <col min="7" max="14" width="5.28515625" style="7" customWidth="1"/>
    <col min="15" max="22" width="3.7109375" style="7" customWidth="1"/>
    <col min="23" max="23" width="10.85546875" style="7" customWidth="1"/>
    <col min="24" max="24" width="13.85546875" style="7" customWidth="1"/>
    <col min="25" max="25" width="9.140625" style="7"/>
    <col min="26" max="16384" width="9.140625" style="3"/>
  </cols>
  <sheetData>
    <row r="1" spans="1:25" s="7" customFormat="1">
      <c r="G1" s="2" t="s">
        <v>145</v>
      </c>
      <c r="H1" s="2"/>
      <c r="I1" s="2"/>
      <c r="J1" s="2"/>
      <c r="K1" s="2"/>
      <c r="L1" s="2"/>
      <c r="M1" s="2"/>
      <c r="N1" s="2"/>
      <c r="O1" s="9" t="s">
        <v>146</v>
      </c>
      <c r="P1" s="9"/>
      <c r="Q1" s="9"/>
      <c r="R1" s="9"/>
      <c r="S1" s="9"/>
      <c r="T1" s="9"/>
      <c r="U1" s="9"/>
      <c r="V1" s="9"/>
      <c r="Y1" s="10"/>
    </row>
    <row r="2" spans="1:25" s="7" customFormat="1"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9">
        <v>1</v>
      </c>
      <c r="P2" s="9">
        <v>2</v>
      </c>
      <c r="Q2" s="9">
        <v>3</v>
      </c>
      <c r="R2" s="9">
        <v>4</v>
      </c>
      <c r="S2" s="9">
        <v>5</v>
      </c>
      <c r="T2" s="9">
        <v>6</v>
      </c>
      <c r="U2" s="9">
        <v>7</v>
      </c>
      <c r="V2" s="9">
        <v>8</v>
      </c>
      <c r="W2" s="7" t="s">
        <v>0</v>
      </c>
      <c r="X2" s="7" t="s">
        <v>1</v>
      </c>
      <c r="Y2" s="10" t="s">
        <v>147</v>
      </c>
    </row>
    <row r="3" spans="1:25">
      <c r="A3" s="4" t="s">
        <v>68</v>
      </c>
      <c r="B3" s="4" t="s">
        <v>69</v>
      </c>
      <c r="C3" s="4" t="s">
        <v>9</v>
      </c>
      <c r="D3" s="4">
        <v>2004</v>
      </c>
      <c r="E3" s="4" t="s">
        <v>10</v>
      </c>
      <c r="F3" s="4">
        <v>9</v>
      </c>
      <c r="G3" s="10">
        <v>100</v>
      </c>
      <c r="H3" s="10">
        <v>100</v>
      </c>
      <c r="I3" s="10">
        <v>100</v>
      </c>
      <c r="J3" s="10">
        <v>100</v>
      </c>
      <c r="K3" s="10">
        <v>100</v>
      </c>
      <c r="L3" s="10">
        <v>100</v>
      </c>
      <c r="M3" s="10">
        <v>100</v>
      </c>
      <c r="N3" s="10">
        <v>100</v>
      </c>
      <c r="O3" s="10">
        <f>RANK(G3,G$3:G$199)</f>
        <v>1</v>
      </c>
      <c r="P3" s="10">
        <f>RANK(H3,H$3:H$199)</f>
        <v>1</v>
      </c>
      <c r="Q3" s="10">
        <f>RANK(I3,I$3:I$199)</f>
        <v>1</v>
      </c>
      <c r="R3" s="10">
        <f>RANK(J3,J$3:J$199)</f>
        <v>1</v>
      </c>
      <c r="S3" s="10">
        <f>RANK(K3,K$3:K$199)</f>
        <v>1</v>
      </c>
      <c r="T3" s="10">
        <f>RANK(L3,L$3:L$199)</f>
        <v>1</v>
      </c>
      <c r="U3" s="10">
        <f>RANK(M3,M$3:M$199)</f>
        <v>1</v>
      </c>
      <c r="V3" s="10">
        <f>RANK(N3,N$3:N$199)</f>
        <v>1</v>
      </c>
      <c r="W3" s="10">
        <f>O3*P3*Q3*R3*S3*T3*U3*V3</f>
        <v>1</v>
      </c>
      <c r="X3" s="11">
        <f>POWER(W3,1/8)</f>
        <v>1</v>
      </c>
      <c r="Y3" s="10">
        <f>RANK(X3,X$3:X$199,1)</f>
        <v>1</v>
      </c>
    </row>
    <row r="4" spans="1:25">
      <c r="A4" s="3" t="s">
        <v>68</v>
      </c>
      <c r="B4" s="3" t="s">
        <v>20</v>
      </c>
      <c r="C4" s="3" t="s">
        <v>88</v>
      </c>
      <c r="D4" s="7">
        <v>2005</v>
      </c>
      <c r="E4" s="3" t="s">
        <v>89</v>
      </c>
      <c r="F4" s="3">
        <v>25</v>
      </c>
      <c r="G4" s="10">
        <v>100</v>
      </c>
      <c r="H4" s="10">
        <v>100</v>
      </c>
      <c r="I4" s="10">
        <v>100</v>
      </c>
      <c r="J4" s="10">
        <v>100</v>
      </c>
      <c r="K4" s="10">
        <v>100</v>
      </c>
      <c r="L4" s="10">
        <v>100</v>
      </c>
      <c r="M4" s="10">
        <v>35</v>
      </c>
      <c r="N4" s="10">
        <v>100</v>
      </c>
      <c r="O4" s="10">
        <f>RANK(G4,G$3:G$199)</f>
        <v>1</v>
      </c>
      <c r="P4" s="10">
        <f>RANK(H4,H$3:H$199)</f>
        <v>1</v>
      </c>
      <c r="Q4" s="10">
        <f>RANK(I4,I$3:I$199)</f>
        <v>1</v>
      </c>
      <c r="R4" s="10">
        <f>RANK(J4,J$3:J$199)</f>
        <v>1</v>
      </c>
      <c r="S4" s="10">
        <f>RANK(K4,K$3:K$199)</f>
        <v>1</v>
      </c>
      <c r="T4" s="10">
        <f>RANK(L4,L$3:L$199)</f>
        <v>1</v>
      </c>
      <c r="U4" s="10">
        <f>RANK(M4,M$3:M$199)</f>
        <v>2</v>
      </c>
      <c r="V4" s="10">
        <f>RANK(N4,N$3:N$199)</f>
        <v>1</v>
      </c>
      <c r="W4" s="10">
        <f>O4*P4*Q4*R4*S4*T4*U4*V4</f>
        <v>2</v>
      </c>
      <c r="X4" s="11">
        <f>POWER(W4,1/8)</f>
        <v>1.0905077326652577</v>
      </c>
      <c r="Y4" s="10">
        <f>RANK(X4,X$3:X$199,1)</f>
        <v>2</v>
      </c>
    </row>
    <row r="5" spans="1:25">
      <c r="A5" s="3" t="s">
        <v>68</v>
      </c>
      <c r="B5" s="3" t="s">
        <v>83</v>
      </c>
      <c r="C5" s="3" t="s">
        <v>84</v>
      </c>
      <c r="D5" s="3">
        <v>2004</v>
      </c>
      <c r="E5" s="3" t="s">
        <v>7</v>
      </c>
      <c r="F5" s="3">
        <v>22</v>
      </c>
      <c r="G5" s="10">
        <v>22</v>
      </c>
      <c r="H5" s="10">
        <v>100</v>
      </c>
      <c r="I5" s="10">
        <v>37</v>
      </c>
      <c r="J5" s="10">
        <v>33</v>
      </c>
      <c r="K5" s="10">
        <v>37</v>
      </c>
      <c r="L5" s="10">
        <v>20</v>
      </c>
      <c r="M5" s="10">
        <v>21</v>
      </c>
      <c r="N5" s="10">
        <v>28</v>
      </c>
      <c r="O5" s="10">
        <f>RANK(G5,G$3:G$199)</f>
        <v>4</v>
      </c>
      <c r="P5" s="10">
        <f>RANK(H5,H$3:H$199)</f>
        <v>1</v>
      </c>
      <c r="Q5" s="10">
        <f>RANK(I5,I$3:I$199)</f>
        <v>5</v>
      </c>
      <c r="R5" s="10">
        <f>RANK(J5,J$3:J$199)</f>
        <v>3</v>
      </c>
      <c r="S5" s="10">
        <f>RANK(K5,K$3:K$199)</f>
        <v>4</v>
      </c>
      <c r="T5" s="10">
        <f>RANK(L5,L$3:L$199)</f>
        <v>3</v>
      </c>
      <c r="U5" s="10">
        <f>RANK(M5,M$3:M$199)</f>
        <v>3</v>
      </c>
      <c r="V5" s="10">
        <f>RANK(N5,N$3:N$199)</f>
        <v>3</v>
      </c>
      <c r="W5" s="10">
        <f>O5*P5*Q5*R5*S5*T5*U5*V5</f>
        <v>6480</v>
      </c>
      <c r="X5" s="11">
        <f>POWER(W5,1/8)</f>
        <v>2.9953451699808031</v>
      </c>
      <c r="Y5" s="10">
        <f>RANK(X5,X$3:X$199,1)</f>
        <v>3</v>
      </c>
    </row>
    <row r="6" spans="1:25">
      <c r="A6" s="3" t="s">
        <v>68</v>
      </c>
      <c r="B6" s="4" t="s">
        <v>106</v>
      </c>
      <c r="C6" s="4" t="s">
        <v>107</v>
      </c>
      <c r="D6" s="4">
        <v>2005</v>
      </c>
      <c r="E6" s="4" t="s">
        <v>58</v>
      </c>
      <c r="F6" s="4">
        <v>15</v>
      </c>
      <c r="G6" s="10">
        <v>23</v>
      </c>
      <c r="H6" s="10">
        <v>100</v>
      </c>
      <c r="I6" s="10">
        <v>100</v>
      </c>
      <c r="J6" s="10">
        <v>25</v>
      </c>
      <c r="K6" s="10">
        <v>38</v>
      </c>
      <c r="L6" s="10">
        <v>16</v>
      </c>
      <c r="M6" s="10">
        <v>13</v>
      </c>
      <c r="N6" s="10">
        <v>1</v>
      </c>
      <c r="O6" s="10">
        <f>RANK(G6,G$3:G$199)</f>
        <v>3</v>
      </c>
      <c r="P6" s="10">
        <f>RANK(H6,H$3:H$199)</f>
        <v>1</v>
      </c>
      <c r="Q6" s="10">
        <f>RANK(I6,I$3:I$199)</f>
        <v>1</v>
      </c>
      <c r="R6" s="10">
        <f>RANK(J6,J$3:J$199)</f>
        <v>4</v>
      </c>
      <c r="S6" s="10">
        <f>RANK(K6,K$3:K$199)</f>
        <v>3</v>
      </c>
      <c r="T6" s="10">
        <f>RANK(L6,L$3:L$199)</f>
        <v>8</v>
      </c>
      <c r="U6" s="10">
        <f>RANK(M6,M$3:M$199)</f>
        <v>5</v>
      </c>
      <c r="V6" s="10">
        <f>RANK(N6,N$3:N$199)</f>
        <v>15</v>
      </c>
      <c r="W6" s="10">
        <f>O6*P6*Q6*R6*S6*T6*U6*V6</f>
        <v>21600</v>
      </c>
      <c r="X6" s="11">
        <f>POWER(W6,1/8)</f>
        <v>3.4818232333160943</v>
      </c>
      <c r="Y6" s="10">
        <f>RANK(X6,X$3:X$199,1)</f>
        <v>4</v>
      </c>
    </row>
    <row r="7" spans="1:25">
      <c r="A7" s="3" t="s">
        <v>68</v>
      </c>
      <c r="B7" s="4" t="s">
        <v>90</v>
      </c>
      <c r="C7" s="4" t="s">
        <v>91</v>
      </c>
      <c r="D7" s="4"/>
      <c r="E7" s="4" t="s">
        <v>7</v>
      </c>
      <c r="F7" s="4">
        <v>17</v>
      </c>
      <c r="G7" s="10">
        <v>22</v>
      </c>
      <c r="H7" s="10">
        <v>100</v>
      </c>
      <c r="I7" s="10">
        <v>100</v>
      </c>
      <c r="J7" s="10">
        <v>17</v>
      </c>
      <c r="K7" s="10">
        <v>36</v>
      </c>
      <c r="L7" s="10">
        <v>18</v>
      </c>
      <c r="M7" s="10">
        <v>8</v>
      </c>
      <c r="N7" s="10">
        <v>25</v>
      </c>
      <c r="O7" s="10">
        <f>RANK(G7,G$3:G$199)</f>
        <v>4</v>
      </c>
      <c r="P7" s="10">
        <f>RANK(H7,H$3:H$199)</f>
        <v>1</v>
      </c>
      <c r="Q7" s="10">
        <f>RANK(I7,I$3:I$199)</f>
        <v>1</v>
      </c>
      <c r="R7" s="10">
        <f>RANK(J7,J$3:J$199)</f>
        <v>8</v>
      </c>
      <c r="S7" s="10">
        <f>RANK(K7,K$3:K$199)</f>
        <v>6</v>
      </c>
      <c r="T7" s="10">
        <f>RANK(L7,L$3:L$199)</f>
        <v>5</v>
      </c>
      <c r="U7" s="10">
        <f>RANK(M7,M$3:M$199)</f>
        <v>14</v>
      </c>
      <c r="V7" s="10">
        <f>RANK(N7,N$3:N$199)</f>
        <v>4</v>
      </c>
      <c r="W7" s="10">
        <f>O7*P7*Q7*R7*S7*T7*U7*V7</f>
        <v>53760</v>
      </c>
      <c r="X7" s="11">
        <f>POWER(W7,1/8)</f>
        <v>3.9021809777811791</v>
      </c>
      <c r="Y7" s="10">
        <f>RANK(X7,X$3:X$199,1)</f>
        <v>5</v>
      </c>
    </row>
    <row r="8" spans="1:25">
      <c r="A8" t="s">
        <v>68</v>
      </c>
      <c r="B8" s="4" t="s">
        <v>69</v>
      </c>
      <c r="C8" s="4" t="s">
        <v>46</v>
      </c>
      <c r="D8" s="4">
        <v>2004</v>
      </c>
      <c r="E8" s="4" t="s">
        <v>44</v>
      </c>
      <c r="F8" s="4">
        <v>11</v>
      </c>
      <c r="G8" s="10">
        <v>22</v>
      </c>
      <c r="H8" s="10">
        <v>100</v>
      </c>
      <c r="I8" s="10">
        <v>37</v>
      </c>
      <c r="J8" s="10">
        <v>17</v>
      </c>
      <c r="K8" s="10">
        <v>36</v>
      </c>
      <c r="L8" s="10">
        <v>17</v>
      </c>
      <c r="M8" s="10">
        <v>12</v>
      </c>
      <c r="N8" s="10">
        <v>13</v>
      </c>
      <c r="O8" s="10">
        <f>RANK(G8,G$3:G$199)</f>
        <v>4</v>
      </c>
      <c r="P8" s="10">
        <f>RANK(H8,H$3:H$199)</f>
        <v>1</v>
      </c>
      <c r="Q8" s="10">
        <f>RANK(I8,I$3:I$199)</f>
        <v>5</v>
      </c>
      <c r="R8" s="10">
        <f>RANK(J8,J$3:J$199)</f>
        <v>8</v>
      </c>
      <c r="S8" s="10">
        <f>RANK(K8,K$3:K$199)</f>
        <v>6</v>
      </c>
      <c r="T8" s="10">
        <f>RANK(L8,L$3:L$199)</f>
        <v>6</v>
      </c>
      <c r="U8" s="10">
        <f>RANK(M8,M$3:M$199)</f>
        <v>6</v>
      </c>
      <c r="V8" s="10">
        <f>RANK(N8,N$3:N$199)</f>
        <v>7</v>
      </c>
      <c r="W8" s="10">
        <f>O8*P8*Q8*R8*S8*T8*U8*V8</f>
        <v>241920</v>
      </c>
      <c r="X8" s="11">
        <f>POWER(W8,1/8)</f>
        <v>4.709328347579695</v>
      </c>
      <c r="Y8" s="10">
        <f>RANK(X8,X$3:X$199,1)</f>
        <v>6</v>
      </c>
    </row>
    <row r="9" spans="1:25">
      <c r="A9" s="3" t="s">
        <v>68</v>
      </c>
      <c r="B9" s="4" t="s">
        <v>70</v>
      </c>
      <c r="C9" s="4" t="s">
        <v>71</v>
      </c>
      <c r="D9" s="4">
        <v>2004</v>
      </c>
      <c r="E9" s="4" t="s">
        <v>72</v>
      </c>
      <c r="F9" s="4">
        <v>2</v>
      </c>
      <c r="G9" s="10">
        <v>21</v>
      </c>
      <c r="H9" s="10">
        <v>100</v>
      </c>
      <c r="I9" s="10">
        <v>36</v>
      </c>
      <c r="J9" s="10">
        <v>25</v>
      </c>
      <c r="K9" s="10">
        <v>36</v>
      </c>
      <c r="L9" s="10">
        <v>20</v>
      </c>
      <c r="M9" s="10">
        <v>9</v>
      </c>
      <c r="N9" s="10">
        <v>14</v>
      </c>
      <c r="O9" s="10">
        <f>RANK(G9,G$3:G$199)</f>
        <v>8</v>
      </c>
      <c r="P9" s="10">
        <f>RANK(H9,H$3:H$199)</f>
        <v>1</v>
      </c>
      <c r="Q9" s="10">
        <f>RANK(I9,I$3:I$199)</f>
        <v>8</v>
      </c>
      <c r="R9" s="10">
        <f>RANK(J9,J$3:J$199)</f>
        <v>4</v>
      </c>
      <c r="S9" s="10">
        <f>RANK(K9,K$3:K$199)</f>
        <v>6</v>
      </c>
      <c r="T9" s="10">
        <f>RANK(L9,L$3:L$199)</f>
        <v>3</v>
      </c>
      <c r="U9" s="10">
        <f>RANK(M9,M$3:M$199)</f>
        <v>11</v>
      </c>
      <c r="V9" s="10">
        <f>RANK(N9,N$3:N$199)</f>
        <v>6</v>
      </c>
      <c r="W9" s="10">
        <f>O9*P9*Q9*R9*S9*T9*U9*V9</f>
        <v>304128</v>
      </c>
      <c r="X9" s="11">
        <f>POWER(W9,1/8)</f>
        <v>4.8459848352223887</v>
      </c>
      <c r="Y9" s="10">
        <f>RANK(X9,X$3:X$199,1)</f>
        <v>7</v>
      </c>
    </row>
    <row r="10" spans="1:25">
      <c r="A10" t="s">
        <v>68</v>
      </c>
      <c r="B10" s="4" t="s">
        <v>20</v>
      </c>
      <c r="C10" s="4" t="s">
        <v>96</v>
      </c>
      <c r="D10" s="6">
        <v>38633</v>
      </c>
      <c r="E10" s="4" t="s">
        <v>95</v>
      </c>
      <c r="F10" s="4">
        <v>3</v>
      </c>
      <c r="G10" s="10">
        <v>22</v>
      </c>
      <c r="H10" s="10">
        <v>100</v>
      </c>
      <c r="I10" s="10">
        <v>37</v>
      </c>
      <c r="J10" s="10">
        <v>20</v>
      </c>
      <c r="K10" s="10">
        <v>28</v>
      </c>
      <c r="L10" s="10">
        <v>10</v>
      </c>
      <c r="M10" s="10">
        <v>8</v>
      </c>
      <c r="N10" s="10">
        <v>10</v>
      </c>
      <c r="O10" s="10">
        <f>RANK(G10,G$3:G$199)</f>
        <v>4</v>
      </c>
      <c r="P10" s="10">
        <f>RANK(H10,H$3:H$199)</f>
        <v>1</v>
      </c>
      <c r="Q10" s="10">
        <f>RANK(I10,I$3:I$199)</f>
        <v>5</v>
      </c>
      <c r="R10" s="10">
        <f>RANK(J10,J$3:J$199)</f>
        <v>7</v>
      </c>
      <c r="S10" s="10">
        <f>RANK(K10,K$3:K$199)</f>
        <v>14</v>
      </c>
      <c r="T10" s="10">
        <f>RANK(L10,L$3:L$199)</f>
        <v>11</v>
      </c>
      <c r="U10" s="10">
        <f>RANK(M10,M$3:M$199)</f>
        <v>14</v>
      </c>
      <c r="V10" s="10">
        <f>RANK(N10,N$3:N$199)</f>
        <v>9</v>
      </c>
      <c r="W10" s="10">
        <f>O10*P10*Q10*R10*S10*T10*U10*V10</f>
        <v>2716560</v>
      </c>
      <c r="X10" s="11">
        <f>POWER(W10,1/8)</f>
        <v>6.3716573514021659</v>
      </c>
      <c r="Y10" s="10">
        <f>RANK(X10,X$3:X$199,1)</f>
        <v>8</v>
      </c>
    </row>
    <row r="11" spans="1:25">
      <c r="A11" t="s">
        <v>68</v>
      </c>
      <c r="B11" s="4" t="s">
        <v>97</v>
      </c>
      <c r="C11" s="4" t="s">
        <v>98</v>
      </c>
      <c r="D11" s="4">
        <v>2005</v>
      </c>
      <c r="E11" s="4"/>
      <c r="F11" s="4">
        <v>4</v>
      </c>
      <c r="G11" s="10">
        <v>20</v>
      </c>
      <c r="H11" s="10">
        <v>100</v>
      </c>
      <c r="I11" s="10">
        <v>21</v>
      </c>
      <c r="J11" s="10">
        <v>17</v>
      </c>
      <c r="K11" s="10">
        <v>37</v>
      </c>
      <c r="L11" s="10">
        <v>14</v>
      </c>
      <c r="M11" s="10">
        <v>10</v>
      </c>
      <c r="N11" s="10">
        <v>8</v>
      </c>
      <c r="O11" s="10">
        <f>RANK(G11,G$3:G$199)</f>
        <v>9</v>
      </c>
      <c r="P11" s="10">
        <f>RANK(H11,H$3:H$199)</f>
        <v>1</v>
      </c>
      <c r="Q11" s="10">
        <f>RANK(I11,I$3:I$199)</f>
        <v>14</v>
      </c>
      <c r="R11" s="10">
        <f>RANK(J11,J$3:J$199)</f>
        <v>8</v>
      </c>
      <c r="S11" s="10">
        <f>RANK(K11,K$3:K$199)</f>
        <v>4</v>
      </c>
      <c r="T11" s="10">
        <f>RANK(L11,L$3:L$199)</f>
        <v>9</v>
      </c>
      <c r="U11" s="10">
        <f>RANK(M11,M$3:M$199)</f>
        <v>8</v>
      </c>
      <c r="V11" s="10">
        <f>RANK(N11,N$3:N$199)</f>
        <v>10</v>
      </c>
      <c r="W11" s="10">
        <f>O11*P11*Q11*R11*S11*T11*U11*V11</f>
        <v>2903040</v>
      </c>
      <c r="X11" s="11">
        <f>POWER(W11,1/8)</f>
        <v>6.4247558349718403</v>
      </c>
      <c r="Y11" s="10">
        <f>RANK(X11,X$3:X$199,1)</f>
        <v>9</v>
      </c>
    </row>
    <row r="12" spans="1:25">
      <c r="A12" s="3" t="s">
        <v>68</v>
      </c>
      <c r="B12" s="4" t="s">
        <v>34</v>
      </c>
      <c r="C12" s="4" t="s">
        <v>79</v>
      </c>
      <c r="D12" s="4">
        <v>2004</v>
      </c>
      <c r="E12" s="4" t="s">
        <v>7</v>
      </c>
      <c r="F12" s="4">
        <v>16</v>
      </c>
      <c r="G12" s="10">
        <v>17</v>
      </c>
      <c r="H12" s="10">
        <v>100</v>
      </c>
      <c r="I12" s="10">
        <v>33</v>
      </c>
      <c r="J12" s="10">
        <v>14</v>
      </c>
      <c r="K12" s="10">
        <v>35</v>
      </c>
      <c r="L12" s="10">
        <v>17</v>
      </c>
      <c r="M12" s="10">
        <v>11</v>
      </c>
      <c r="N12" s="10">
        <v>12</v>
      </c>
      <c r="O12" s="10">
        <f>RANK(G12,G$3:G$199)</f>
        <v>12</v>
      </c>
      <c r="P12" s="10">
        <f>RANK(H12,H$3:H$199)</f>
        <v>1</v>
      </c>
      <c r="Q12" s="10">
        <f>RANK(I12,I$3:I$199)</f>
        <v>9</v>
      </c>
      <c r="R12" s="10">
        <f>RANK(J12,J$3:J$199)</f>
        <v>12</v>
      </c>
      <c r="S12" s="10">
        <f>RANK(K12,K$3:K$199)</f>
        <v>9</v>
      </c>
      <c r="T12" s="10">
        <f>RANK(L12,L$3:L$199)</f>
        <v>6</v>
      </c>
      <c r="U12" s="10">
        <f>RANK(M12,M$3:M$199)</f>
        <v>7</v>
      </c>
      <c r="V12" s="10">
        <f>RANK(N12,N$3:N$199)</f>
        <v>8</v>
      </c>
      <c r="W12" s="10">
        <f>O12*P12*Q12*R12*S12*T12*U12*V12</f>
        <v>3919104</v>
      </c>
      <c r="X12" s="11">
        <f>POWER(W12,1/8)</f>
        <v>6.6703457940955424</v>
      </c>
      <c r="Y12" s="10">
        <f>RANK(X12,X$3:X$199,1)</f>
        <v>10</v>
      </c>
    </row>
    <row r="13" spans="1:25">
      <c r="A13" s="3" t="s">
        <v>68</v>
      </c>
      <c r="B13" s="4" t="s">
        <v>111</v>
      </c>
      <c r="C13" s="4" t="s">
        <v>112</v>
      </c>
      <c r="D13" s="4">
        <v>2004</v>
      </c>
      <c r="E13" s="4" t="s">
        <v>113</v>
      </c>
      <c r="F13" s="4">
        <v>24</v>
      </c>
      <c r="G13" s="10">
        <v>18</v>
      </c>
      <c r="H13" s="10">
        <v>100</v>
      </c>
      <c r="I13" s="10">
        <v>33</v>
      </c>
      <c r="J13" s="10">
        <v>14</v>
      </c>
      <c r="K13" s="10">
        <v>34</v>
      </c>
      <c r="L13" s="10">
        <v>11</v>
      </c>
      <c r="M13" s="10">
        <v>17</v>
      </c>
      <c r="N13" s="10">
        <v>8</v>
      </c>
      <c r="O13" s="10">
        <f>RANK(G13,G$3:G$199)</f>
        <v>11</v>
      </c>
      <c r="P13" s="10">
        <f>RANK(H13,H$3:H$199)</f>
        <v>1</v>
      </c>
      <c r="Q13" s="10">
        <f>RANK(I13,I$3:I$199)</f>
        <v>9</v>
      </c>
      <c r="R13" s="10">
        <f>RANK(J13,J$3:J$199)</f>
        <v>12</v>
      </c>
      <c r="S13" s="10">
        <f>RANK(K13,K$3:K$199)</f>
        <v>11</v>
      </c>
      <c r="T13" s="10">
        <f>RANK(L13,L$3:L$199)</f>
        <v>10</v>
      </c>
      <c r="U13" s="10">
        <f>RANK(M13,M$3:M$199)</f>
        <v>4</v>
      </c>
      <c r="V13" s="10">
        <f>RANK(N13,N$3:N$199)</f>
        <v>10</v>
      </c>
      <c r="W13" s="10">
        <f>O13*P13*Q13*R13*S13*T13*U13*V13</f>
        <v>5227200</v>
      </c>
      <c r="X13" s="11">
        <f>POWER(W13,1/8)</f>
        <v>6.9148639477584402</v>
      </c>
      <c r="Y13" s="10">
        <f>RANK(X13,X$3:X$199,1)</f>
        <v>11</v>
      </c>
    </row>
    <row r="14" spans="1:25">
      <c r="A14" t="s">
        <v>68</v>
      </c>
      <c r="B14" s="4" t="s">
        <v>80</v>
      </c>
      <c r="C14" s="4" t="s">
        <v>81</v>
      </c>
      <c r="D14" s="4">
        <v>2005</v>
      </c>
      <c r="E14" s="4" t="s">
        <v>7</v>
      </c>
      <c r="F14" s="4">
        <v>18</v>
      </c>
      <c r="G14" s="10">
        <v>20</v>
      </c>
      <c r="H14" s="10">
        <v>100</v>
      </c>
      <c r="I14" s="10">
        <v>31</v>
      </c>
      <c r="J14" s="10">
        <v>16</v>
      </c>
      <c r="K14" s="10">
        <v>33</v>
      </c>
      <c r="L14" s="10">
        <v>8</v>
      </c>
      <c r="M14" s="10">
        <v>9</v>
      </c>
      <c r="N14" s="10">
        <v>18</v>
      </c>
      <c r="O14" s="10">
        <f>RANK(G14,G$3:G$199)</f>
        <v>9</v>
      </c>
      <c r="P14" s="10">
        <f>RANK(H14,H$3:H$199)</f>
        <v>1</v>
      </c>
      <c r="Q14" s="10">
        <f>RANK(I14,I$3:I$199)</f>
        <v>11</v>
      </c>
      <c r="R14" s="10">
        <f>RANK(J14,J$3:J$199)</f>
        <v>11</v>
      </c>
      <c r="S14" s="10">
        <f>RANK(K14,K$3:K$199)</f>
        <v>12</v>
      </c>
      <c r="T14" s="10">
        <f>RANK(L14,L$3:L$199)</f>
        <v>13</v>
      </c>
      <c r="U14" s="10">
        <f>RANK(M14,M$3:M$199)</f>
        <v>11</v>
      </c>
      <c r="V14" s="10">
        <f>RANK(N14,N$3:N$199)</f>
        <v>5</v>
      </c>
      <c r="W14" s="10">
        <f>O14*P14*Q14*R14*S14*T14*U14*V14</f>
        <v>9343620</v>
      </c>
      <c r="X14" s="11">
        <f>POWER(W14,1/8)</f>
        <v>7.4355722160106383</v>
      </c>
      <c r="Y14" s="10">
        <f>RANK(X14,X$3:X$199,1)</f>
        <v>12</v>
      </c>
    </row>
    <row r="15" spans="1:25">
      <c r="A15" s="3" t="s">
        <v>68</v>
      </c>
      <c r="B15" s="4" t="s">
        <v>93</v>
      </c>
      <c r="C15" s="4" t="s">
        <v>94</v>
      </c>
      <c r="D15" s="4">
        <v>2005</v>
      </c>
      <c r="E15" s="4" t="s">
        <v>95</v>
      </c>
      <c r="F15" s="4">
        <v>5</v>
      </c>
      <c r="G15" s="10">
        <v>9</v>
      </c>
      <c r="H15" s="10">
        <v>100</v>
      </c>
      <c r="I15" s="10">
        <v>22</v>
      </c>
      <c r="J15" s="10">
        <v>23</v>
      </c>
      <c r="K15" s="10">
        <v>35</v>
      </c>
      <c r="L15" s="10">
        <v>9</v>
      </c>
      <c r="M15" s="10">
        <v>10</v>
      </c>
      <c r="N15" s="10">
        <v>7</v>
      </c>
      <c r="O15" s="10">
        <f>RANK(G15,G$3:G$199)</f>
        <v>15</v>
      </c>
      <c r="P15" s="10">
        <f>RANK(H15,H$3:H$199)</f>
        <v>1</v>
      </c>
      <c r="Q15" s="10">
        <f>RANK(I15,I$3:I$199)</f>
        <v>12</v>
      </c>
      <c r="R15" s="10">
        <f>RANK(J15,J$3:J$199)</f>
        <v>6</v>
      </c>
      <c r="S15" s="10">
        <f>RANK(K15,K$3:K$199)</f>
        <v>9</v>
      </c>
      <c r="T15" s="10">
        <f>RANK(L15,L$3:L$199)</f>
        <v>12</v>
      </c>
      <c r="U15" s="10">
        <f>RANK(M15,M$3:M$199)</f>
        <v>8</v>
      </c>
      <c r="V15" s="10">
        <f>RANK(N15,N$3:N$199)</f>
        <v>13</v>
      </c>
      <c r="W15" s="10">
        <f>O15*P15*Q15*R15*S15*T15*U15*V15</f>
        <v>12130560</v>
      </c>
      <c r="X15" s="11">
        <f>POWER(W15,1/8)</f>
        <v>7.6821910988430009</v>
      </c>
      <c r="Y15" s="10">
        <f>RANK(X15,X$3:X$199,1)</f>
        <v>13</v>
      </c>
    </row>
    <row r="16" spans="1:25">
      <c r="A16" t="s">
        <v>68</v>
      </c>
      <c r="B16" s="4" t="s">
        <v>108</v>
      </c>
      <c r="C16" s="4" t="s">
        <v>109</v>
      </c>
      <c r="D16" s="4">
        <v>2005</v>
      </c>
      <c r="E16" s="4" t="s">
        <v>110</v>
      </c>
      <c r="F16" s="4">
        <v>23</v>
      </c>
      <c r="G16" s="10">
        <v>17</v>
      </c>
      <c r="H16" s="10">
        <v>100</v>
      </c>
      <c r="I16" s="10">
        <v>22</v>
      </c>
      <c r="J16" s="10">
        <v>11</v>
      </c>
      <c r="K16" s="10">
        <v>27</v>
      </c>
      <c r="L16" s="10">
        <v>8</v>
      </c>
      <c r="M16" s="10">
        <v>9</v>
      </c>
      <c r="N16" s="10">
        <v>8</v>
      </c>
      <c r="O16" s="10">
        <f>RANK(G16,G$3:G$199)</f>
        <v>12</v>
      </c>
      <c r="P16" s="10">
        <f>RANK(H16,H$3:H$199)</f>
        <v>1</v>
      </c>
      <c r="Q16" s="10">
        <f>RANK(I16,I$3:I$199)</f>
        <v>12</v>
      </c>
      <c r="R16" s="10">
        <f>RANK(J16,J$3:J$199)</f>
        <v>15</v>
      </c>
      <c r="S16" s="10">
        <f>RANK(K16,K$3:K$199)</f>
        <v>16</v>
      </c>
      <c r="T16" s="10">
        <f>RANK(L16,L$3:L$199)</f>
        <v>13</v>
      </c>
      <c r="U16" s="10">
        <f>RANK(M16,M$3:M$199)</f>
        <v>11</v>
      </c>
      <c r="V16" s="10">
        <f>RANK(N16,N$3:N$199)</f>
        <v>10</v>
      </c>
      <c r="W16" s="10">
        <f>O16*P16*Q16*R16*S16*T16*U16*V16</f>
        <v>49420800</v>
      </c>
      <c r="X16" s="11">
        <f>POWER(W16,1/8)</f>
        <v>9.1566944281876115</v>
      </c>
      <c r="Y16" s="10">
        <f>RANK(X16,X$3:X$199,1)</f>
        <v>14</v>
      </c>
    </row>
    <row r="17" spans="1:25">
      <c r="A17" t="s">
        <v>68</v>
      </c>
      <c r="B17" s="4" t="s">
        <v>75</v>
      </c>
      <c r="C17" s="4" t="s">
        <v>76</v>
      </c>
      <c r="D17" s="4">
        <v>2004</v>
      </c>
      <c r="E17" s="4" t="s">
        <v>77</v>
      </c>
      <c r="F17" s="4">
        <v>6</v>
      </c>
      <c r="G17" s="10">
        <v>10</v>
      </c>
      <c r="H17" s="10">
        <v>38</v>
      </c>
      <c r="I17" s="10">
        <v>11</v>
      </c>
      <c r="J17" s="10">
        <v>12</v>
      </c>
      <c r="K17" s="10">
        <v>13</v>
      </c>
      <c r="L17" s="10">
        <v>8</v>
      </c>
      <c r="M17" s="10">
        <v>10</v>
      </c>
      <c r="N17" s="10">
        <v>1</v>
      </c>
      <c r="O17" s="10">
        <f>RANK(G17,G$3:G$199)</f>
        <v>14</v>
      </c>
      <c r="P17" s="10">
        <f>RANK(H17,H$3:H$199)</f>
        <v>15</v>
      </c>
      <c r="Q17" s="10">
        <f>RANK(I17,I$3:I$199)</f>
        <v>17</v>
      </c>
      <c r="R17" s="10">
        <f>RANK(J17,J$3:J$199)</f>
        <v>14</v>
      </c>
      <c r="S17" s="10">
        <f>RANK(K17,K$3:K$199)</f>
        <v>17</v>
      </c>
      <c r="T17" s="10">
        <f>RANK(L17,L$3:L$199)</f>
        <v>13</v>
      </c>
      <c r="U17" s="10">
        <f>RANK(M17,M$3:M$199)</f>
        <v>8</v>
      </c>
      <c r="V17" s="10">
        <f>RANK(N17,N$3:N$199)</f>
        <v>15</v>
      </c>
      <c r="W17" s="10">
        <f>O17*P17*Q17*R17*S17*T17*U17*V17</f>
        <v>1325469600</v>
      </c>
      <c r="X17" s="11">
        <f>POWER(W17,1/8)</f>
        <v>13.813261114693882</v>
      </c>
      <c r="Y17" s="10">
        <f>RANK(X17,X$3:X$199,1)</f>
        <v>15</v>
      </c>
    </row>
    <row r="18" spans="1:25">
      <c r="A18" s="3" t="s">
        <v>68</v>
      </c>
      <c r="B18" s="4" t="s">
        <v>99</v>
      </c>
      <c r="C18" s="4" t="s">
        <v>100</v>
      </c>
      <c r="D18" s="4">
        <v>2004</v>
      </c>
      <c r="E18" s="4" t="s">
        <v>101</v>
      </c>
      <c r="F18" s="4">
        <v>7</v>
      </c>
      <c r="G18" s="10">
        <v>9</v>
      </c>
      <c r="H18" s="10">
        <v>29</v>
      </c>
      <c r="I18" s="10">
        <v>16</v>
      </c>
      <c r="J18" s="10">
        <v>11</v>
      </c>
      <c r="K18" s="10">
        <v>28</v>
      </c>
      <c r="L18" s="10">
        <v>8</v>
      </c>
      <c r="M18" s="10">
        <v>3</v>
      </c>
      <c r="N18" s="10">
        <v>5</v>
      </c>
      <c r="O18" s="10">
        <f>RANK(G18,G$3:G$199)</f>
        <v>15</v>
      </c>
      <c r="P18" s="10">
        <f>RANK(H18,H$3:H$199)</f>
        <v>17</v>
      </c>
      <c r="Q18" s="10">
        <f>RANK(I18,I$3:I$199)</f>
        <v>15</v>
      </c>
      <c r="R18" s="10">
        <f>RANK(J18,J$3:J$199)</f>
        <v>15</v>
      </c>
      <c r="S18" s="10">
        <f>RANK(K18,K$3:K$199)</f>
        <v>14</v>
      </c>
      <c r="T18" s="10">
        <f>RANK(L18,L$3:L$199)</f>
        <v>13</v>
      </c>
      <c r="U18" s="10">
        <f>RANK(M18,M$3:M$199)</f>
        <v>16</v>
      </c>
      <c r="V18" s="10">
        <f>RANK(N18,N$3:N$199)</f>
        <v>14</v>
      </c>
      <c r="W18" s="10">
        <f>O18*P18*Q18*R18*S18*T18*U18*V18</f>
        <v>2339064000</v>
      </c>
      <c r="X18" s="11">
        <f>POWER(W18,1/8)</f>
        <v>14.82962821117709</v>
      </c>
      <c r="Y18" s="10">
        <f>RANK(X18,X$3:X$199,1)</f>
        <v>16</v>
      </c>
    </row>
    <row r="19" spans="1:25">
      <c r="A19" s="4" t="s">
        <v>68</v>
      </c>
      <c r="B19" s="4" t="s">
        <v>102</v>
      </c>
      <c r="C19" s="4" t="s">
        <v>103</v>
      </c>
      <c r="D19" s="4">
        <v>2005</v>
      </c>
      <c r="E19" s="4" t="s">
        <v>101</v>
      </c>
      <c r="F19" s="4">
        <v>8</v>
      </c>
      <c r="G19" s="10">
        <v>5</v>
      </c>
      <c r="H19" s="10">
        <v>38</v>
      </c>
      <c r="I19" s="10">
        <v>16</v>
      </c>
      <c r="J19" s="10">
        <v>11</v>
      </c>
      <c r="K19" s="10">
        <v>29</v>
      </c>
      <c r="L19" s="10">
        <v>8</v>
      </c>
      <c r="M19" s="10">
        <v>2</v>
      </c>
      <c r="N19" s="10">
        <v>1</v>
      </c>
      <c r="O19" s="10">
        <f>RANK(G19,G$3:G$199)</f>
        <v>17</v>
      </c>
      <c r="P19" s="10">
        <f>RANK(H19,H$3:H$199)</f>
        <v>15</v>
      </c>
      <c r="Q19" s="10">
        <f>RANK(I19,I$3:I$199)</f>
        <v>15</v>
      </c>
      <c r="R19" s="10">
        <f>RANK(J19,J$3:J$199)</f>
        <v>15</v>
      </c>
      <c r="S19" s="10">
        <f>RANK(K19,K$3:K$199)</f>
        <v>13</v>
      </c>
      <c r="T19" s="10">
        <f>RANK(L19,L$3:L$199)</f>
        <v>13</v>
      </c>
      <c r="U19" s="10">
        <f>RANK(M19,M$3:M$199)</f>
        <v>17</v>
      </c>
      <c r="V19" s="10">
        <f>RANK(N19,N$3:N$199)</f>
        <v>15</v>
      </c>
      <c r="W19" s="10">
        <f>O19*P19*Q19*R19*S19*T19*U19*V19</f>
        <v>2472575625</v>
      </c>
      <c r="X19" s="11">
        <f>POWER(W19,1/8)</f>
        <v>14.932884222740681</v>
      </c>
      <c r="Y19" s="10">
        <f>RANK(X19,X$3:X$199,1)</f>
        <v>17</v>
      </c>
    </row>
    <row r="20" spans="1:25">
      <c r="A20" s="4"/>
      <c r="B20" s="4"/>
      <c r="C20" s="4"/>
      <c r="D20" s="4"/>
      <c r="E20" s="4"/>
      <c r="F20" s="4"/>
    </row>
    <row r="21" spans="1:25">
      <c r="A21"/>
      <c r="B21" s="4"/>
      <c r="C21" s="4"/>
      <c r="D21" s="4"/>
      <c r="E21" s="4"/>
      <c r="F21" s="4"/>
    </row>
  </sheetData>
  <sortState ref="A3:Y19">
    <sortCondition ref="Y3:Y1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4"/>
  <sheetViews>
    <sheetView topLeftCell="E1" workbookViewId="0">
      <selection activeCell="E3" sqref="A3:XFD10"/>
    </sheetView>
  </sheetViews>
  <sheetFormatPr defaultRowHeight="15"/>
  <cols>
    <col min="1" max="1" width="6.28515625" style="4" customWidth="1"/>
    <col min="2" max="4" width="9.140625" style="4"/>
    <col min="5" max="5" width="33" style="4" bestFit="1" customWidth="1"/>
    <col min="6" max="6" width="5.28515625" style="4" customWidth="1"/>
    <col min="7" max="14" width="5.28515625" style="7" customWidth="1"/>
    <col min="15" max="22" width="9.140625" style="7"/>
    <col min="23" max="23" width="10.85546875" style="7" customWidth="1"/>
    <col min="24" max="24" width="13.85546875" style="7" customWidth="1"/>
    <col min="25" max="25" width="9.140625" style="7"/>
    <col min="26" max="16384" width="9.140625" style="4"/>
  </cols>
  <sheetData>
    <row r="1" spans="1:25">
      <c r="G1" s="2" t="s">
        <v>145</v>
      </c>
      <c r="H1" s="2"/>
      <c r="I1" s="2"/>
      <c r="J1" s="2"/>
      <c r="K1" s="2"/>
      <c r="L1" s="2"/>
      <c r="M1" s="2"/>
      <c r="N1" s="2"/>
      <c r="O1" s="9" t="s">
        <v>146</v>
      </c>
      <c r="P1" s="9"/>
      <c r="Q1" s="9"/>
      <c r="R1" s="9"/>
      <c r="S1" s="9"/>
      <c r="T1" s="9"/>
      <c r="U1" s="9"/>
      <c r="V1" s="9"/>
      <c r="Y1" s="10"/>
    </row>
    <row r="2" spans="1:25"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9">
        <v>1</v>
      </c>
      <c r="P2" s="9">
        <v>2</v>
      </c>
      <c r="Q2" s="9">
        <v>3</v>
      </c>
      <c r="R2" s="9">
        <v>4</v>
      </c>
      <c r="S2" s="9">
        <v>5</v>
      </c>
      <c r="T2" s="9">
        <v>6</v>
      </c>
      <c r="U2" s="9">
        <v>7</v>
      </c>
      <c r="V2" s="9">
        <v>8</v>
      </c>
      <c r="W2" s="7" t="s">
        <v>0</v>
      </c>
      <c r="X2" s="7" t="s">
        <v>1</v>
      </c>
      <c r="Y2" s="10" t="s">
        <v>147</v>
      </c>
    </row>
    <row r="3" spans="1:25">
      <c r="A3" s="4" t="s">
        <v>67</v>
      </c>
      <c r="B3" s="4" t="s">
        <v>23</v>
      </c>
      <c r="C3" s="4" t="s">
        <v>82</v>
      </c>
      <c r="D3" s="4">
        <v>2005</v>
      </c>
      <c r="E3" s="4" t="s">
        <v>10</v>
      </c>
      <c r="F3" s="4">
        <v>10</v>
      </c>
      <c r="G3" s="10">
        <v>100</v>
      </c>
      <c r="H3" s="10">
        <v>100</v>
      </c>
      <c r="I3" s="10">
        <v>100</v>
      </c>
      <c r="J3" s="10">
        <v>100</v>
      </c>
      <c r="K3" s="10">
        <v>100</v>
      </c>
      <c r="L3" s="10">
        <v>100</v>
      </c>
      <c r="M3" s="10">
        <v>100</v>
      </c>
      <c r="N3" s="10">
        <v>100</v>
      </c>
      <c r="O3" s="10">
        <f>RANK(G3,G$3:G$198)</f>
        <v>1</v>
      </c>
      <c r="P3" s="10">
        <f>RANK(H3,H$3:H$198)</f>
        <v>1</v>
      </c>
      <c r="Q3" s="10">
        <f>RANK(I3,I$3:I$198)</f>
        <v>1</v>
      </c>
      <c r="R3" s="10">
        <f>RANK(J3,J$3:J$198)</f>
        <v>1</v>
      </c>
      <c r="S3" s="10">
        <f>RANK(K3,K$3:K$198)</f>
        <v>1</v>
      </c>
      <c r="T3" s="10">
        <f>RANK(L3,L$3:L$198)</f>
        <v>1</v>
      </c>
      <c r="U3" s="10">
        <f>RANK(M3,M$3:M$198)</f>
        <v>1</v>
      </c>
      <c r="V3" s="10">
        <f>RANK(N3,N$3:N$198)</f>
        <v>1</v>
      </c>
      <c r="W3" s="10">
        <f>O3*P3*Q3*R3*S3*T3*U3*V3</f>
        <v>1</v>
      </c>
      <c r="X3" s="11">
        <f>POWER(W3,1/8)</f>
        <v>1</v>
      </c>
      <c r="Y3" s="10">
        <f>RANK(X3,X$3:X$198,1)</f>
        <v>1</v>
      </c>
    </row>
    <row r="4" spans="1:25">
      <c r="A4" s="4" t="s">
        <v>67</v>
      </c>
      <c r="B4" s="4" t="s">
        <v>114</v>
      </c>
      <c r="C4" s="4" t="s">
        <v>115</v>
      </c>
      <c r="D4" s="4">
        <v>2005</v>
      </c>
      <c r="E4" s="4" t="s">
        <v>89</v>
      </c>
      <c r="F4" s="4">
        <v>26</v>
      </c>
      <c r="G4" s="10">
        <v>31</v>
      </c>
      <c r="H4" s="10">
        <v>100</v>
      </c>
      <c r="I4" s="10">
        <v>100</v>
      </c>
      <c r="J4" s="10">
        <v>100</v>
      </c>
      <c r="K4" s="10">
        <v>37</v>
      </c>
      <c r="L4" s="10">
        <v>23</v>
      </c>
      <c r="M4" s="10">
        <v>21</v>
      </c>
      <c r="N4" s="10">
        <v>100</v>
      </c>
      <c r="O4" s="10">
        <f>RANK(G4,G$3:G$198)</f>
        <v>2</v>
      </c>
      <c r="P4" s="10">
        <f>RANK(H4,H$3:H$198)</f>
        <v>1</v>
      </c>
      <c r="Q4" s="10">
        <f>RANK(I4,I$3:I$198)</f>
        <v>1</v>
      </c>
      <c r="R4" s="10">
        <f>RANK(J4,J$3:J$198)</f>
        <v>1</v>
      </c>
      <c r="S4" s="10">
        <f>RANK(K4,K$3:K$198)</f>
        <v>4</v>
      </c>
      <c r="T4" s="10">
        <f>RANK(L4,L$3:L$198)</f>
        <v>4</v>
      </c>
      <c r="U4" s="10">
        <f>RANK(M4,M$3:M$198)</f>
        <v>3</v>
      </c>
      <c r="V4" s="10">
        <f>RANK(N4,N$3:N$198)</f>
        <v>1</v>
      </c>
      <c r="W4" s="10">
        <f>O4*P4*Q4*R4*S4*T4*U4*V4</f>
        <v>96</v>
      </c>
      <c r="X4" s="11">
        <f>POWER(W4,1/8)</f>
        <v>1.7692284081334932</v>
      </c>
      <c r="Y4" s="10">
        <f>RANK(X4,X$3:X$198,1)</f>
        <v>2</v>
      </c>
    </row>
    <row r="5" spans="1:25">
      <c r="A5" s="4" t="s">
        <v>67</v>
      </c>
      <c r="B5" s="4" t="s">
        <v>86</v>
      </c>
      <c r="C5" s="4" t="s">
        <v>87</v>
      </c>
      <c r="D5" s="4">
        <v>2005</v>
      </c>
      <c r="E5" s="4" t="s">
        <v>7</v>
      </c>
      <c r="F5" s="4">
        <v>14</v>
      </c>
      <c r="G5" s="10">
        <v>22</v>
      </c>
      <c r="H5" s="10">
        <v>100</v>
      </c>
      <c r="I5" s="10">
        <v>100</v>
      </c>
      <c r="J5" s="10">
        <v>29</v>
      </c>
      <c r="K5" s="10">
        <v>100</v>
      </c>
      <c r="L5" s="10">
        <v>24</v>
      </c>
      <c r="M5" s="10">
        <v>34</v>
      </c>
      <c r="N5" s="10">
        <v>100</v>
      </c>
      <c r="O5" s="10">
        <f>RANK(G5,G$3:G$198)</f>
        <v>3</v>
      </c>
      <c r="P5" s="10">
        <f>RANK(H5,H$3:H$198)</f>
        <v>1</v>
      </c>
      <c r="Q5" s="10">
        <f>RANK(I5,I$3:I$198)</f>
        <v>1</v>
      </c>
      <c r="R5" s="10">
        <f>RANK(J5,J$3:J$198)</f>
        <v>6</v>
      </c>
      <c r="S5" s="10">
        <f>RANK(K5,K$3:K$198)</f>
        <v>1</v>
      </c>
      <c r="T5" s="10">
        <f>RANK(L5,L$3:L$198)</f>
        <v>3</v>
      </c>
      <c r="U5" s="10">
        <f>RANK(M5,M$3:M$198)</f>
        <v>2</v>
      </c>
      <c r="V5" s="10">
        <f>RANK(N5,N$3:N$198)</f>
        <v>1</v>
      </c>
      <c r="W5" s="10">
        <f>O5*P5*Q5*R5*S5*T5*U5*V5</f>
        <v>108</v>
      </c>
      <c r="X5" s="11">
        <f>POWER(W5,1/8)</f>
        <v>1.7954692410260404</v>
      </c>
      <c r="Y5" s="10">
        <f>RANK(X5,X$3:X$198,1)</f>
        <v>3</v>
      </c>
    </row>
    <row r="6" spans="1:25">
      <c r="A6" s="4" t="s">
        <v>67</v>
      </c>
      <c r="B6" s="4" t="s">
        <v>73</v>
      </c>
      <c r="C6" s="4" t="s">
        <v>74</v>
      </c>
      <c r="D6" s="4">
        <v>2004</v>
      </c>
      <c r="E6" s="7" t="s">
        <v>72</v>
      </c>
      <c r="F6" s="4">
        <v>1</v>
      </c>
      <c r="G6" s="10">
        <v>22</v>
      </c>
      <c r="H6" s="10">
        <v>100</v>
      </c>
      <c r="I6" s="10">
        <v>100</v>
      </c>
      <c r="J6" s="10">
        <v>100</v>
      </c>
      <c r="K6" s="10">
        <v>36</v>
      </c>
      <c r="L6" s="10">
        <v>25</v>
      </c>
      <c r="M6" s="10">
        <v>16</v>
      </c>
      <c r="N6" s="10">
        <v>28</v>
      </c>
      <c r="O6" s="10">
        <f>RANK(G6,G$3:G$198)</f>
        <v>3</v>
      </c>
      <c r="P6" s="10">
        <f>RANK(H6,H$3:H$198)</f>
        <v>1</v>
      </c>
      <c r="Q6" s="10">
        <f>RANK(I6,I$3:I$198)</f>
        <v>1</v>
      </c>
      <c r="R6" s="10">
        <f>RANK(J6,J$3:J$198)</f>
        <v>1</v>
      </c>
      <c r="S6" s="10">
        <f>RANK(K6,K$3:K$198)</f>
        <v>6</v>
      </c>
      <c r="T6" s="10">
        <f>RANK(L6,L$3:L$198)</f>
        <v>2</v>
      </c>
      <c r="U6" s="10">
        <f>RANK(M6,M$3:M$198)</f>
        <v>5</v>
      </c>
      <c r="V6" s="10">
        <f>RANK(N6,N$3:N$198)</f>
        <v>4</v>
      </c>
      <c r="W6" s="10">
        <f>O6*P6*Q6*R6*S6*T6*U6*V6</f>
        <v>720</v>
      </c>
      <c r="X6" s="11">
        <f>POWER(W6,1/8)</f>
        <v>2.2759701509955494</v>
      </c>
      <c r="Y6" s="10">
        <f>RANK(X6,X$3:X$198,1)</f>
        <v>4</v>
      </c>
    </row>
    <row r="7" spans="1:25">
      <c r="A7" s="4" t="s">
        <v>67</v>
      </c>
      <c r="B7" s="4" t="s">
        <v>92</v>
      </c>
      <c r="C7" s="4" t="s">
        <v>36</v>
      </c>
      <c r="D7" s="4">
        <v>2004</v>
      </c>
      <c r="E7" s="5" t="s">
        <v>37</v>
      </c>
      <c r="F7" s="4">
        <v>13</v>
      </c>
      <c r="G7" s="10">
        <v>14</v>
      </c>
      <c r="H7" s="10">
        <v>100</v>
      </c>
      <c r="I7" s="10">
        <v>37</v>
      </c>
      <c r="J7" s="10">
        <v>31</v>
      </c>
      <c r="K7" s="10">
        <v>100</v>
      </c>
      <c r="L7" s="10">
        <v>20</v>
      </c>
      <c r="M7" s="10">
        <v>10</v>
      </c>
      <c r="N7" s="10">
        <v>26</v>
      </c>
      <c r="O7" s="10">
        <f>RANK(G7,G$3:G$198)</f>
        <v>8</v>
      </c>
      <c r="P7" s="10">
        <f>RANK(H7,H$3:H$198)</f>
        <v>1</v>
      </c>
      <c r="Q7" s="10">
        <f>RANK(I7,I$3:I$198)</f>
        <v>5</v>
      </c>
      <c r="R7" s="10">
        <f>RANK(J7,J$3:J$198)</f>
        <v>4</v>
      </c>
      <c r="S7" s="10">
        <f>RANK(K7,K$3:K$198)</f>
        <v>1</v>
      </c>
      <c r="T7" s="10">
        <f>RANK(L7,L$3:L$198)</f>
        <v>5</v>
      </c>
      <c r="U7" s="10">
        <f>RANK(M7,M$3:M$198)</f>
        <v>6</v>
      </c>
      <c r="V7" s="10">
        <f>RANK(N7,N$3:N$198)</f>
        <v>5</v>
      </c>
      <c r="W7" s="10">
        <f>O7*P7*Q7*R7*S7*T7*U7*V7</f>
        <v>24000</v>
      </c>
      <c r="X7" s="11">
        <f>POWER(W7,1/8)</f>
        <v>3.5279823618847028</v>
      </c>
      <c r="Y7" s="10">
        <f>RANK(X7,X$3:X$198,1)</f>
        <v>5</v>
      </c>
    </row>
    <row r="8" spans="1:25">
      <c r="A8" s="4" t="s">
        <v>67</v>
      </c>
      <c r="B8" s="4" t="s">
        <v>51</v>
      </c>
      <c r="C8" s="4" t="s">
        <v>85</v>
      </c>
      <c r="D8" s="4">
        <v>2004</v>
      </c>
      <c r="E8" s="4" t="s">
        <v>7</v>
      </c>
      <c r="F8" s="4">
        <v>21</v>
      </c>
      <c r="G8" s="10">
        <v>20</v>
      </c>
      <c r="H8" s="10">
        <v>100</v>
      </c>
      <c r="I8" s="10">
        <v>34</v>
      </c>
      <c r="J8" s="10">
        <v>30</v>
      </c>
      <c r="K8" s="10">
        <v>37</v>
      </c>
      <c r="L8" s="10">
        <v>20</v>
      </c>
      <c r="M8" s="10">
        <v>17</v>
      </c>
      <c r="N8" s="10">
        <v>25</v>
      </c>
      <c r="O8" s="10">
        <f>RANK(G8,G$3:G$198)</f>
        <v>6</v>
      </c>
      <c r="P8" s="10">
        <f>RANK(H8,H$3:H$198)</f>
        <v>1</v>
      </c>
      <c r="Q8" s="10">
        <f>RANK(I8,I$3:I$198)</f>
        <v>6</v>
      </c>
      <c r="R8" s="10">
        <f>RANK(J8,J$3:J$198)</f>
        <v>5</v>
      </c>
      <c r="S8" s="10">
        <f>RANK(K8,K$3:K$198)</f>
        <v>4</v>
      </c>
      <c r="T8" s="10">
        <f>RANK(L8,L$3:L$198)</f>
        <v>5</v>
      </c>
      <c r="U8" s="10">
        <f>RANK(M8,M$3:M$198)</f>
        <v>4</v>
      </c>
      <c r="V8" s="10">
        <f>RANK(N8,N$3:N$198)</f>
        <v>6</v>
      </c>
      <c r="W8" s="10">
        <f>O8*P8*Q8*R8*S8*T8*U8*V8</f>
        <v>86400</v>
      </c>
      <c r="X8" s="11">
        <f>POWER(W8,1/8)</f>
        <v>4.1406089622412781</v>
      </c>
      <c r="Y8" s="10">
        <f>RANK(X8,X$3:X$198,1)</f>
        <v>6</v>
      </c>
    </row>
    <row r="9" spans="1:25">
      <c r="A9" s="4" t="s">
        <v>67</v>
      </c>
      <c r="B9" s="4" t="s">
        <v>104</v>
      </c>
      <c r="C9" s="4" t="s">
        <v>105</v>
      </c>
      <c r="D9" s="4">
        <v>2004</v>
      </c>
      <c r="E9" s="4" t="s">
        <v>44</v>
      </c>
      <c r="F9" s="4">
        <v>12</v>
      </c>
      <c r="G9" s="10">
        <v>17</v>
      </c>
      <c r="H9" s="10">
        <v>100</v>
      </c>
      <c r="I9" s="10">
        <v>26</v>
      </c>
      <c r="J9" s="10">
        <v>12</v>
      </c>
      <c r="K9" s="10">
        <v>29</v>
      </c>
      <c r="L9" s="10">
        <v>8</v>
      </c>
      <c r="M9" s="10">
        <v>5</v>
      </c>
      <c r="N9" s="10">
        <v>9</v>
      </c>
      <c r="O9" s="10">
        <f>RANK(G9,G$3:G$198)</f>
        <v>7</v>
      </c>
      <c r="P9" s="10">
        <f>RANK(H9,H$3:H$198)</f>
        <v>1</v>
      </c>
      <c r="Q9" s="10">
        <f>RANK(I9,I$3:I$198)</f>
        <v>8</v>
      </c>
      <c r="R9" s="10">
        <f>RANK(J9,J$3:J$198)</f>
        <v>8</v>
      </c>
      <c r="S9" s="10">
        <f>RANK(K9,K$3:K$198)</f>
        <v>8</v>
      </c>
      <c r="T9" s="10">
        <f>RANK(L9,L$3:L$198)</f>
        <v>7</v>
      </c>
      <c r="U9" s="10">
        <f>RANK(M9,M$3:M$198)</f>
        <v>8</v>
      </c>
      <c r="V9" s="10">
        <f>RANK(N9,N$3:N$198)</f>
        <v>8</v>
      </c>
      <c r="W9" s="10">
        <f>O9*P9*Q9*R9*S9*T9*U9*V9</f>
        <v>1605632</v>
      </c>
      <c r="X9" s="11">
        <f>POWER(W9,1/8)</f>
        <v>5.9663091346352877</v>
      </c>
      <c r="Y9" s="10">
        <f>RANK(X9,X$3:X$198,1)</f>
        <v>7</v>
      </c>
    </row>
    <row r="10" spans="1:25">
      <c r="A10" s="4" t="s">
        <v>67</v>
      </c>
      <c r="B10" s="4" t="s">
        <v>23</v>
      </c>
      <c r="C10" s="4" t="s">
        <v>78</v>
      </c>
      <c r="D10" s="4">
        <v>2004</v>
      </c>
      <c r="E10" s="4" t="s">
        <v>19</v>
      </c>
      <c r="F10" s="4">
        <v>20</v>
      </c>
      <c r="G10" s="10">
        <v>22</v>
      </c>
      <c r="H10" s="10">
        <v>38</v>
      </c>
      <c r="I10" s="10">
        <v>31</v>
      </c>
      <c r="J10" s="10">
        <v>29</v>
      </c>
      <c r="K10" s="10">
        <v>36</v>
      </c>
      <c r="L10" s="10">
        <v>8</v>
      </c>
      <c r="M10" s="10">
        <v>10</v>
      </c>
      <c r="N10" s="10">
        <v>22</v>
      </c>
      <c r="O10" s="10">
        <f>RANK(G10,G$3:G$198)</f>
        <v>3</v>
      </c>
      <c r="P10" s="10">
        <f>RANK(H10,H$3:H$198)</f>
        <v>8</v>
      </c>
      <c r="Q10" s="10">
        <f>RANK(I10,I$3:I$198)</f>
        <v>7</v>
      </c>
      <c r="R10" s="10">
        <f>RANK(J10,J$3:J$198)</f>
        <v>6</v>
      </c>
      <c r="S10" s="10">
        <f>RANK(K10,K$3:K$198)</f>
        <v>6</v>
      </c>
      <c r="T10" s="10">
        <f>RANK(L10,L$3:L$198)</f>
        <v>7</v>
      </c>
      <c r="U10" s="10">
        <f>RANK(M10,M$3:M$198)</f>
        <v>6</v>
      </c>
      <c r="V10" s="10">
        <f>RANK(N10,N$3:N$198)</f>
        <v>7</v>
      </c>
      <c r="W10" s="10">
        <f>O10*P10*Q10*R10*S10*T10*U10*V10</f>
        <v>1778112</v>
      </c>
      <c r="X10" s="11">
        <f>POWER(W10,1/8)</f>
        <v>6.0428927876787029</v>
      </c>
      <c r="Y10" s="10">
        <f>RANK(X10,X$3:X$198,1)</f>
        <v>8</v>
      </c>
    </row>
    <row r="11" spans="1:25">
      <c r="X11" s="1"/>
    </row>
    <row r="12" spans="1:25">
      <c r="X12" s="1"/>
    </row>
    <row r="13" spans="1:25">
      <c r="X13" s="1"/>
    </row>
    <row r="14" spans="1:25">
      <c r="X14" s="1"/>
    </row>
  </sheetData>
  <sortState ref="A3:Y10">
    <sortCondition ref="Y3:Y10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6"/>
  <sheetViews>
    <sheetView zoomScale="90" zoomScaleNormal="90" workbookViewId="0">
      <selection activeCell="J18" sqref="J18"/>
    </sheetView>
  </sheetViews>
  <sheetFormatPr defaultRowHeight="15"/>
  <cols>
    <col min="1" max="1" width="2.28515625" style="7" customWidth="1"/>
    <col min="2" max="2" width="9.140625" style="7"/>
    <col min="3" max="3" width="11.85546875" style="7" customWidth="1"/>
    <col min="4" max="4" width="7.140625" style="7" customWidth="1"/>
    <col min="5" max="5" width="17" style="7" customWidth="1"/>
    <col min="6" max="6" width="5.28515625" style="7" customWidth="1"/>
    <col min="7" max="7" width="4.85546875" style="7" customWidth="1"/>
    <col min="8" max="12" width="5.28515625" style="7" customWidth="1"/>
    <col min="13" max="17" width="1.7109375" style="7" customWidth="1"/>
    <col min="18" max="18" width="6" style="7" customWidth="1"/>
    <col min="19" max="20" width="2.5703125" style="7" customWidth="1"/>
    <col min="21" max="21" width="1.7109375" style="7" customWidth="1"/>
    <col min="22" max="23" width="6" style="7" customWidth="1"/>
    <col min="24" max="16384" width="9.140625" style="7"/>
  </cols>
  <sheetData>
    <row r="1" spans="1:23">
      <c r="G1" s="2" t="s">
        <v>145</v>
      </c>
      <c r="H1" s="2"/>
      <c r="I1" s="2"/>
      <c r="J1" s="2"/>
      <c r="K1" s="2"/>
      <c r="L1" s="2"/>
      <c r="M1" s="9" t="s">
        <v>146</v>
      </c>
      <c r="N1" s="9"/>
      <c r="O1" s="9"/>
      <c r="P1" s="9"/>
      <c r="Q1" s="9"/>
      <c r="R1" s="9"/>
      <c r="U1" s="10"/>
    </row>
    <row r="2" spans="1:23"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9">
        <v>1</v>
      </c>
      <c r="N2" s="9">
        <v>2</v>
      </c>
      <c r="O2" s="9">
        <v>3</v>
      </c>
      <c r="P2" s="9">
        <v>4</v>
      </c>
      <c r="Q2" s="9">
        <v>5</v>
      </c>
      <c r="R2" s="9">
        <v>6</v>
      </c>
      <c r="S2" s="7" t="s">
        <v>0</v>
      </c>
      <c r="T2" s="7" t="s">
        <v>1</v>
      </c>
      <c r="U2" s="10" t="s">
        <v>147</v>
      </c>
      <c r="W2" s="7" t="s">
        <v>147</v>
      </c>
    </row>
    <row r="3" spans="1:23">
      <c r="A3" s="7" t="s">
        <v>68</v>
      </c>
      <c r="B3" s="7" t="s">
        <v>117</v>
      </c>
      <c r="C3" s="7" t="s">
        <v>118</v>
      </c>
      <c r="D3" s="7">
        <v>2003</v>
      </c>
      <c r="E3" s="7" t="s">
        <v>77</v>
      </c>
      <c r="F3" s="7">
        <v>13</v>
      </c>
      <c r="G3" s="10">
        <v>100</v>
      </c>
      <c r="H3" s="10">
        <v>100</v>
      </c>
      <c r="I3" s="10">
        <v>100</v>
      </c>
      <c r="J3" s="10">
        <v>100</v>
      </c>
      <c r="K3" s="10">
        <v>16</v>
      </c>
      <c r="L3" s="10">
        <v>18</v>
      </c>
      <c r="M3" s="10">
        <f t="shared" ref="M3:M13" si="0">RANK(G3,G$3:G$200)</f>
        <v>1</v>
      </c>
      <c r="N3" s="10">
        <f t="shared" ref="N3:N13" si="1">RANK(H3,H$3:H$200)</f>
        <v>1</v>
      </c>
      <c r="O3" s="10">
        <f t="shared" ref="O3:O13" si="2">RANK(I3,I$3:I$200)</f>
        <v>1</v>
      </c>
      <c r="P3" s="10">
        <f t="shared" ref="P3:P13" si="3">RANK(J3,J$3:J$200)</f>
        <v>1</v>
      </c>
      <c r="Q3" s="10">
        <f t="shared" ref="Q3:Q13" si="4">RANK(K3,K$3:K$200)</f>
        <v>2</v>
      </c>
      <c r="R3" s="10">
        <f t="shared" ref="R3:R13" si="5">RANK(L3,L$3:L$200)</f>
        <v>1</v>
      </c>
      <c r="S3" s="10">
        <f t="shared" ref="S3:S13" si="6">M3*N3*O3*P3*Q3*R3</f>
        <v>2</v>
      </c>
      <c r="T3" s="11">
        <f t="shared" ref="T3:T13" si="7">POWER(S3,1/6)</f>
        <v>1.122462048309373</v>
      </c>
      <c r="U3" s="10">
        <f t="shared" ref="U3:U13" si="8">RANK(T3,T$3:T$200,1)</f>
        <v>1</v>
      </c>
      <c r="V3" s="10">
        <f>SUM(G3:L3)</f>
        <v>434</v>
      </c>
      <c r="W3" s="10">
        <f>U3</f>
        <v>1</v>
      </c>
    </row>
    <row r="4" spans="1:23">
      <c r="A4" s="7" t="s">
        <v>68</v>
      </c>
      <c r="B4" s="7" t="s">
        <v>123</v>
      </c>
      <c r="C4" s="7" t="s">
        <v>124</v>
      </c>
      <c r="D4" s="7">
        <v>2002</v>
      </c>
      <c r="E4" s="8" t="s">
        <v>125</v>
      </c>
      <c r="F4" s="7">
        <v>14</v>
      </c>
      <c r="G4" s="10">
        <v>100</v>
      </c>
      <c r="H4" s="10">
        <v>100</v>
      </c>
      <c r="I4" s="10">
        <v>100</v>
      </c>
      <c r="J4" s="10">
        <v>100</v>
      </c>
      <c r="K4" s="10">
        <v>19</v>
      </c>
      <c r="L4" s="10">
        <v>12</v>
      </c>
      <c r="M4" s="10">
        <f t="shared" si="0"/>
        <v>1</v>
      </c>
      <c r="N4" s="10">
        <f t="shared" si="1"/>
        <v>1</v>
      </c>
      <c r="O4" s="10">
        <f t="shared" si="2"/>
        <v>1</v>
      </c>
      <c r="P4" s="10">
        <f t="shared" si="3"/>
        <v>1</v>
      </c>
      <c r="Q4" s="10">
        <f t="shared" si="4"/>
        <v>1</v>
      </c>
      <c r="R4" s="10">
        <f t="shared" si="5"/>
        <v>2</v>
      </c>
      <c r="S4" s="10">
        <f t="shared" si="6"/>
        <v>2</v>
      </c>
      <c r="T4" s="11">
        <f t="shared" si="7"/>
        <v>1.122462048309373</v>
      </c>
      <c r="U4" s="10">
        <f t="shared" si="8"/>
        <v>1</v>
      </c>
      <c r="V4" s="10">
        <f>SUM(G4:L4)</f>
        <v>431</v>
      </c>
      <c r="W4" s="10">
        <v>2</v>
      </c>
    </row>
    <row r="5" spans="1:23">
      <c r="A5" s="7" t="s">
        <v>68</v>
      </c>
      <c r="B5" s="7" t="s">
        <v>119</v>
      </c>
      <c r="C5" s="7" t="s">
        <v>120</v>
      </c>
      <c r="D5" s="7">
        <v>2002</v>
      </c>
      <c r="E5" s="7" t="s">
        <v>19</v>
      </c>
      <c r="F5" s="7">
        <v>7</v>
      </c>
      <c r="G5" s="10">
        <v>34</v>
      </c>
      <c r="H5" s="10">
        <v>24</v>
      </c>
      <c r="I5" s="10">
        <v>19</v>
      </c>
      <c r="J5" s="10">
        <v>100</v>
      </c>
      <c r="K5" s="10">
        <v>10</v>
      </c>
      <c r="L5" s="10">
        <v>10</v>
      </c>
      <c r="M5" s="10">
        <f t="shared" si="0"/>
        <v>4</v>
      </c>
      <c r="N5" s="10">
        <f t="shared" si="1"/>
        <v>4</v>
      </c>
      <c r="O5" s="10">
        <f t="shared" si="2"/>
        <v>5</v>
      </c>
      <c r="P5" s="10">
        <f t="shared" si="3"/>
        <v>1</v>
      </c>
      <c r="Q5" s="10">
        <f t="shared" si="4"/>
        <v>4</v>
      </c>
      <c r="R5" s="10">
        <f t="shared" si="5"/>
        <v>3</v>
      </c>
      <c r="S5" s="10">
        <f t="shared" si="6"/>
        <v>960</v>
      </c>
      <c r="T5" s="11">
        <f t="shared" si="7"/>
        <v>3.140835604950039</v>
      </c>
      <c r="U5" s="10">
        <f t="shared" si="8"/>
        <v>3</v>
      </c>
      <c r="V5" s="10"/>
      <c r="W5" s="10">
        <f t="shared" ref="W5:W13" si="9">U5</f>
        <v>3</v>
      </c>
    </row>
    <row r="6" spans="1:23">
      <c r="A6" s="7" t="s">
        <v>68</v>
      </c>
      <c r="B6" s="7" t="s">
        <v>130</v>
      </c>
      <c r="C6" s="7" t="s">
        <v>131</v>
      </c>
      <c r="D6" s="7">
        <v>2003</v>
      </c>
      <c r="F6" s="7">
        <v>4</v>
      </c>
      <c r="G6" s="10">
        <v>34</v>
      </c>
      <c r="H6" s="10">
        <v>24</v>
      </c>
      <c r="I6" s="10">
        <v>17</v>
      </c>
      <c r="J6" s="10">
        <v>100</v>
      </c>
      <c r="K6" s="10">
        <v>10</v>
      </c>
      <c r="L6" s="10">
        <v>10</v>
      </c>
      <c r="M6" s="10">
        <f t="shared" si="0"/>
        <v>4</v>
      </c>
      <c r="N6" s="10">
        <f t="shared" si="1"/>
        <v>4</v>
      </c>
      <c r="O6" s="10">
        <f t="shared" si="2"/>
        <v>6</v>
      </c>
      <c r="P6" s="10">
        <f t="shared" si="3"/>
        <v>1</v>
      </c>
      <c r="Q6" s="10">
        <f t="shared" si="4"/>
        <v>4</v>
      </c>
      <c r="R6" s="10">
        <f t="shared" si="5"/>
        <v>3</v>
      </c>
      <c r="S6" s="10">
        <f t="shared" si="6"/>
        <v>1152</v>
      </c>
      <c r="T6" s="11">
        <f t="shared" si="7"/>
        <v>3.2377408137211336</v>
      </c>
      <c r="U6" s="10">
        <f t="shared" si="8"/>
        <v>4</v>
      </c>
      <c r="V6" s="10"/>
      <c r="W6" s="10">
        <f t="shared" si="9"/>
        <v>4</v>
      </c>
    </row>
    <row r="7" spans="1:23">
      <c r="A7" s="7" t="s">
        <v>68</v>
      </c>
      <c r="B7" s="7" t="s">
        <v>132</v>
      </c>
      <c r="C7" s="7" t="s">
        <v>133</v>
      </c>
      <c r="D7" s="7">
        <v>2002</v>
      </c>
      <c r="E7" s="7" t="s">
        <v>134</v>
      </c>
      <c r="F7" s="7">
        <v>5</v>
      </c>
      <c r="G7" s="10">
        <v>32</v>
      </c>
      <c r="H7" s="10">
        <v>14</v>
      </c>
      <c r="I7" s="10">
        <v>21</v>
      </c>
      <c r="J7" s="10">
        <v>100</v>
      </c>
      <c r="K7" s="10">
        <v>12</v>
      </c>
      <c r="L7" s="10">
        <v>10</v>
      </c>
      <c r="M7" s="10">
        <f t="shared" si="0"/>
        <v>6</v>
      </c>
      <c r="N7" s="10">
        <f t="shared" si="1"/>
        <v>10</v>
      </c>
      <c r="O7" s="10">
        <f t="shared" si="2"/>
        <v>3</v>
      </c>
      <c r="P7" s="10">
        <f t="shared" si="3"/>
        <v>1</v>
      </c>
      <c r="Q7" s="10">
        <f t="shared" si="4"/>
        <v>3</v>
      </c>
      <c r="R7" s="10">
        <f t="shared" si="5"/>
        <v>3</v>
      </c>
      <c r="S7" s="10">
        <f t="shared" si="6"/>
        <v>1620</v>
      </c>
      <c r="T7" s="11">
        <f t="shared" si="7"/>
        <v>3.4270399652625279</v>
      </c>
      <c r="U7" s="10">
        <f t="shared" si="8"/>
        <v>5</v>
      </c>
      <c r="V7" s="10"/>
      <c r="W7" s="10">
        <f t="shared" si="9"/>
        <v>5</v>
      </c>
    </row>
    <row r="8" spans="1:23">
      <c r="A8" s="7" t="s">
        <v>68</v>
      </c>
      <c r="B8" s="7" t="s">
        <v>137</v>
      </c>
      <c r="C8" s="7" t="s">
        <v>138</v>
      </c>
      <c r="D8" s="7">
        <v>2002</v>
      </c>
      <c r="E8" s="7" t="s">
        <v>136</v>
      </c>
      <c r="F8" s="7">
        <v>8</v>
      </c>
      <c r="G8" s="10">
        <v>100</v>
      </c>
      <c r="H8" s="10">
        <v>26</v>
      </c>
      <c r="I8" s="10">
        <v>20</v>
      </c>
      <c r="J8" s="10">
        <v>26</v>
      </c>
      <c r="K8" s="10">
        <v>3</v>
      </c>
      <c r="L8" s="10">
        <v>9</v>
      </c>
      <c r="M8" s="10">
        <f t="shared" si="0"/>
        <v>1</v>
      </c>
      <c r="N8" s="10">
        <f t="shared" si="1"/>
        <v>3</v>
      </c>
      <c r="O8" s="10">
        <f t="shared" si="2"/>
        <v>4</v>
      </c>
      <c r="P8" s="10">
        <f t="shared" si="3"/>
        <v>6</v>
      </c>
      <c r="Q8" s="10">
        <f t="shared" si="4"/>
        <v>10</v>
      </c>
      <c r="R8" s="10">
        <f t="shared" si="5"/>
        <v>7</v>
      </c>
      <c r="S8" s="10">
        <f t="shared" si="6"/>
        <v>5040</v>
      </c>
      <c r="T8" s="11">
        <f t="shared" si="7"/>
        <v>4.1406808334652876</v>
      </c>
      <c r="U8" s="10">
        <f t="shared" si="8"/>
        <v>6</v>
      </c>
      <c r="V8" s="10"/>
      <c r="W8" s="10">
        <f t="shared" si="9"/>
        <v>6</v>
      </c>
    </row>
    <row r="9" spans="1:23">
      <c r="A9" s="7" t="s">
        <v>68</v>
      </c>
      <c r="B9" s="7" t="s">
        <v>139</v>
      </c>
      <c r="C9" s="7" t="s">
        <v>140</v>
      </c>
      <c r="D9" s="7">
        <v>2002</v>
      </c>
      <c r="F9" s="7">
        <v>9</v>
      </c>
      <c r="G9" s="10">
        <v>32</v>
      </c>
      <c r="H9" s="10">
        <v>20</v>
      </c>
      <c r="I9" s="10">
        <v>13</v>
      </c>
      <c r="J9" s="10">
        <v>23</v>
      </c>
      <c r="K9" s="10">
        <v>3</v>
      </c>
      <c r="L9" s="10">
        <v>10</v>
      </c>
      <c r="M9" s="10">
        <f t="shared" si="0"/>
        <v>6</v>
      </c>
      <c r="N9" s="10">
        <f t="shared" si="1"/>
        <v>6</v>
      </c>
      <c r="O9" s="10">
        <f t="shared" si="2"/>
        <v>8</v>
      </c>
      <c r="P9" s="10">
        <f t="shared" si="3"/>
        <v>7</v>
      </c>
      <c r="Q9" s="10">
        <f t="shared" si="4"/>
        <v>10</v>
      </c>
      <c r="R9" s="10">
        <f t="shared" si="5"/>
        <v>3</v>
      </c>
      <c r="S9" s="10">
        <f t="shared" si="6"/>
        <v>60480</v>
      </c>
      <c r="T9" s="11">
        <f t="shared" si="7"/>
        <v>6.2652051620248699</v>
      </c>
      <c r="U9" s="10">
        <f t="shared" si="8"/>
        <v>7</v>
      </c>
      <c r="V9" s="10"/>
      <c r="W9" s="10">
        <f t="shared" si="9"/>
        <v>7</v>
      </c>
    </row>
    <row r="10" spans="1:23">
      <c r="A10" s="7" t="s">
        <v>68</v>
      </c>
      <c r="B10" s="7" t="s">
        <v>141</v>
      </c>
      <c r="C10" s="7" t="s">
        <v>142</v>
      </c>
      <c r="D10" s="7">
        <v>2002</v>
      </c>
      <c r="F10" s="7">
        <v>10</v>
      </c>
      <c r="G10" s="10">
        <v>32</v>
      </c>
      <c r="H10" s="10">
        <v>19</v>
      </c>
      <c r="I10" s="10">
        <v>17</v>
      </c>
      <c r="J10" s="10">
        <v>19</v>
      </c>
      <c r="K10" s="10">
        <v>9</v>
      </c>
      <c r="L10" s="10">
        <v>9</v>
      </c>
      <c r="M10" s="10">
        <f t="shared" si="0"/>
        <v>6</v>
      </c>
      <c r="N10" s="10">
        <f t="shared" si="1"/>
        <v>7</v>
      </c>
      <c r="O10" s="10">
        <f t="shared" si="2"/>
        <v>6</v>
      </c>
      <c r="P10" s="10">
        <f t="shared" si="3"/>
        <v>10</v>
      </c>
      <c r="Q10" s="10">
        <f t="shared" si="4"/>
        <v>7</v>
      </c>
      <c r="R10" s="10">
        <f t="shared" si="5"/>
        <v>7</v>
      </c>
      <c r="S10" s="10">
        <f t="shared" si="6"/>
        <v>123480</v>
      </c>
      <c r="T10" s="11">
        <f t="shared" si="7"/>
        <v>7.0566639613106759</v>
      </c>
      <c r="U10" s="10">
        <f t="shared" si="8"/>
        <v>8</v>
      </c>
      <c r="V10" s="10"/>
      <c r="W10" s="10">
        <f t="shared" si="9"/>
        <v>8</v>
      </c>
    </row>
    <row r="11" spans="1:23">
      <c r="A11" s="7" t="s">
        <v>68</v>
      </c>
      <c r="B11" s="7" t="s">
        <v>116</v>
      </c>
      <c r="C11" s="7" t="s">
        <v>76</v>
      </c>
      <c r="D11" s="7">
        <v>2002</v>
      </c>
      <c r="E11" s="7" t="s">
        <v>77</v>
      </c>
      <c r="F11" s="7">
        <v>3</v>
      </c>
      <c r="G11" s="10">
        <v>31</v>
      </c>
      <c r="H11" s="10">
        <v>11</v>
      </c>
      <c r="I11" s="10">
        <v>10</v>
      </c>
      <c r="J11" s="10">
        <v>19</v>
      </c>
      <c r="K11" s="10">
        <v>10</v>
      </c>
      <c r="L11" s="10">
        <v>4</v>
      </c>
      <c r="M11" s="10">
        <f t="shared" si="0"/>
        <v>9</v>
      </c>
      <c r="N11" s="10">
        <f t="shared" si="1"/>
        <v>11</v>
      </c>
      <c r="O11" s="10">
        <f t="shared" si="2"/>
        <v>10</v>
      </c>
      <c r="P11" s="10">
        <f t="shared" si="3"/>
        <v>10</v>
      </c>
      <c r="Q11" s="10">
        <f t="shared" si="4"/>
        <v>4</v>
      </c>
      <c r="R11" s="10">
        <f t="shared" si="5"/>
        <v>11</v>
      </c>
      <c r="S11" s="10">
        <f t="shared" si="6"/>
        <v>435600</v>
      </c>
      <c r="T11" s="11">
        <f t="shared" si="7"/>
        <v>8.7065876911736098</v>
      </c>
      <c r="U11" s="10">
        <f t="shared" si="8"/>
        <v>9</v>
      </c>
      <c r="V11" s="10"/>
      <c r="W11" s="10">
        <f t="shared" si="9"/>
        <v>9</v>
      </c>
    </row>
    <row r="12" spans="1:23">
      <c r="A12" s="7" t="s">
        <v>68</v>
      </c>
      <c r="B12" s="7" t="s">
        <v>121</v>
      </c>
      <c r="C12" s="7" t="s">
        <v>122</v>
      </c>
      <c r="D12" s="7">
        <v>2003</v>
      </c>
      <c r="E12" s="7" t="s">
        <v>77</v>
      </c>
      <c r="F12" s="7">
        <v>1</v>
      </c>
      <c r="G12" s="10">
        <v>31</v>
      </c>
      <c r="H12" s="10">
        <v>16</v>
      </c>
      <c r="I12" s="10">
        <v>10</v>
      </c>
      <c r="J12" s="10">
        <v>20</v>
      </c>
      <c r="K12" s="10">
        <v>4</v>
      </c>
      <c r="L12" s="10">
        <v>9</v>
      </c>
      <c r="M12" s="10">
        <f t="shared" si="0"/>
        <v>9</v>
      </c>
      <c r="N12" s="10">
        <f t="shared" si="1"/>
        <v>9</v>
      </c>
      <c r="O12" s="10">
        <f t="shared" si="2"/>
        <v>10</v>
      </c>
      <c r="P12" s="10">
        <f t="shared" si="3"/>
        <v>9</v>
      </c>
      <c r="Q12" s="10">
        <f t="shared" si="4"/>
        <v>9</v>
      </c>
      <c r="R12" s="10">
        <f t="shared" si="5"/>
        <v>7</v>
      </c>
      <c r="S12" s="10">
        <f t="shared" si="6"/>
        <v>459270</v>
      </c>
      <c r="T12" s="11">
        <f t="shared" si="7"/>
        <v>8.7837104882174089</v>
      </c>
      <c r="U12" s="10">
        <f t="shared" si="8"/>
        <v>10</v>
      </c>
      <c r="V12" s="10"/>
      <c r="W12" s="10">
        <f t="shared" si="9"/>
        <v>10</v>
      </c>
    </row>
    <row r="13" spans="1:23">
      <c r="A13" s="7" t="s">
        <v>68</v>
      </c>
      <c r="B13" s="7" t="s">
        <v>31</v>
      </c>
      <c r="C13" s="7" t="s">
        <v>129</v>
      </c>
      <c r="D13" s="7">
        <v>2002</v>
      </c>
      <c r="E13" s="7" t="s">
        <v>77</v>
      </c>
      <c r="F13" s="7">
        <v>2</v>
      </c>
      <c r="G13" s="10">
        <v>28</v>
      </c>
      <c r="H13" s="10">
        <v>17</v>
      </c>
      <c r="I13" s="10">
        <v>11</v>
      </c>
      <c r="J13" s="10">
        <v>22</v>
      </c>
      <c r="K13" s="10">
        <v>5</v>
      </c>
      <c r="L13" s="10">
        <v>6</v>
      </c>
      <c r="M13" s="10">
        <f t="shared" si="0"/>
        <v>11</v>
      </c>
      <c r="N13" s="10">
        <f t="shared" si="1"/>
        <v>8</v>
      </c>
      <c r="O13" s="10">
        <f t="shared" si="2"/>
        <v>9</v>
      </c>
      <c r="P13" s="10">
        <f t="shared" si="3"/>
        <v>8</v>
      </c>
      <c r="Q13" s="10">
        <f t="shared" si="4"/>
        <v>8</v>
      </c>
      <c r="R13" s="10">
        <f t="shared" si="5"/>
        <v>10</v>
      </c>
      <c r="S13" s="10">
        <f t="shared" si="6"/>
        <v>506880</v>
      </c>
      <c r="T13" s="11">
        <f t="shared" si="7"/>
        <v>8.9293022948608769</v>
      </c>
      <c r="U13" s="10">
        <f t="shared" si="8"/>
        <v>11</v>
      </c>
      <c r="V13" s="10"/>
      <c r="W13" s="10">
        <f t="shared" si="9"/>
        <v>11</v>
      </c>
    </row>
    <row r="14" spans="1:23">
      <c r="T14" s="1"/>
    </row>
    <row r="15" spans="1:23">
      <c r="T15" s="1"/>
    </row>
    <row r="16" spans="1:23">
      <c r="T16" s="1"/>
    </row>
  </sheetData>
  <sortState ref="A3:W13">
    <sortCondition ref="W3:W13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"/>
  <sheetViews>
    <sheetView tabSelected="1" workbookViewId="0">
      <selection activeCell="W3" sqref="W3"/>
    </sheetView>
  </sheetViews>
  <sheetFormatPr defaultRowHeight="15"/>
  <cols>
    <col min="1" max="1" width="6.28515625" style="4" customWidth="1"/>
    <col min="2" max="4" width="9.140625" style="4"/>
    <col min="5" max="5" width="16.7109375" style="4" customWidth="1"/>
    <col min="6" max="6" width="5.28515625" style="4" customWidth="1"/>
    <col min="7" max="12" width="5.28515625" style="7" customWidth="1"/>
    <col min="13" max="21" width="2.140625" style="7" customWidth="1"/>
    <col min="22" max="16384" width="9.140625" style="4"/>
  </cols>
  <sheetData>
    <row r="1" spans="1:23">
      <c r="G1" s="2" t="s">
        <v>145</v>
      </c>
      <c r="H1" s="2"/>
      <c r="I1" s="2"/>
      <c r="J1" s="2"/>
      <c r="K1" s="2"/>
      <c r="L1" s="2"/>
      <c r="M1" s="9" t="s">
        <v>146</v>
      </c>
      <c r="N1" s="9"/>
      <c r="O1" s="9"/>
      <c r="P1" s="9"/>
      <c r="Q1" s="9"/>
      <c r="R1" s="9"/>
      <c r="U1" s="10"/>
    </row>
    <row r="2" spans="1:23"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9">
        <v>1</v>
      </c>
      <c r="N2" s="9">
        <v>2</v>
      </c>
      <c r="O2" s="9">
        <v>3</v>
      </c>
      <c r="P2" s="9">
        <v>4</v>
      </c>
      <c r="Q2" s="9">
        <v>5</v>
      </c>
      <c r="R2" s="9">
        <v>6</v>
      </c>
      <c r="S2" s="7" t="s">
        <v>0</v>
      </c>
      <c r="T2" s="7" t="s">
        <v>1</v>
      </c>
      <c r="U2" s="10" t="s">
        <v>147</v>
      </c>
      <c r="W2" s="7" t="s">
        <v>147</v>
      </c>
    </row>
    <row r="3" spans="1:23">
      <c r="A3" s="7" t="s">
        <v>67</v>
      </c>
      <c r="B3" s="7" t="s">
        <v>2</v>
      </c>
      <c r="C3" s="7" t="s">
        <v>135</v>
      </c>
      <c r="D3" s="7">
        <v>2003</v>
      </c>
      <c r="E3" s="7" t="s">
        <v>136</v>
      </c>
      <c r="F3" s="7">
        <v>6</v>
      </c>
      <c r="G3" s="10">
        <v>100</v>
      </c>
      <c r="H3" s="10">
        <v>100</v>
      </c>
      <c r="I3" s="10">
        <v>100</v>
      </c>
      <c r="J3" s="10">
        <v>100</v>
      </c>
      <c r="K3" s="10">
        <v>16</v>
      </c>
      <c r="L3" s="10">
        <v>23</v>
      </c>
      <c r="M3" s="10">
        <f>RANK(G3,G$3:G$190)</f>
        <v>1</v>
      </c>
      <c r="N3" s="10">
        <f>RANK(H3,H$3:H$190)</f>
        <v>1</v>
      </c>
      <c r="O3" s="10">
        <f>RANK(I3,I$3:I$190)</f>
        <v>1</v>
      </c>
      <c r="P3" s="10">
        <f>RANK(J3,J$3:J$190)</f>
        <v>1</v>
      </c>
      <c r="Q3" s="10">
        <f>RANK(K3,K$3:K$190)</f>
        <v>2</v>
      </c>
      <c r="R3" s="10">
        <f>RANK(L3,L$3:L$190)</f>
        <v>1</v>
      </c>
      <c r="S3" s="10">
        <f>M3*N3*O3*P3*Q3*R3</f>
        <v>2</v>
      </c>
      <c r="T3" s="11">
        <f>POWER(S3,1/6)</f>
        <v>1.122462048309373</v>
      </c>
      <c r="U3" s="10">
        <f>RANK(T3,T$3:T$190,1)</f>
        <v>1</v>
      </c>
      <c r="V3" s="10">
        <f>SUM(G3:L3)</f>
        <v>439</v>
      </c>
      <c r="W3" s="10">
        <f>U3</f>
        <v>1</v>
      </c>
    </row>
    <row r="4" spans="1:23">
      <c r="A4" s="7" t="s">
        <v>67</v>
      </c>
      <c r="B4" s="7" t="s">
        <v>126</v>
      </c>
      <c r="C4" s="7" t="s">
        <v>127</v>
      </c>
      <c r="D4" s="7">
        <v>2003</v>
      </c>
      <c r="E4" s="7" t="s">
        <v>128</v>
      </c>
      <c r="F4" s="7">
        <v>12</v>
      </c>
      <c r="G4" s="10">
        <v>100</v>
      </c>
      <c r="H4" s="10">
        <v>100</v>
      </c>
      <c r="I4" s="10">
        <v>100</v>
      </c>
      <c r="J4" s="10">
        <v>100</v>
      </c>
      <c r="K4" s="10">
        <v>18</v>
      </c>
      <c r="L4" s="10">
        <v>17</v>
      </c>
      <c r="M4" s="10">
        <f>RANK(G4,G$3:G$190)</f>
        <v>1</v>
      </c>
      <c r="N4" s="10">
        <f>RANK(H4,H$3:H$190)</f>
        <v>1</v>
      </c>
      <c r="O4" s="10">
        <f>RANK(I4,I$3:I$190)</f>
        <v>1</v>
      </c>
      <c r="P4" s="10">
        <f>RANK(J4,J$3:J$190)</f>
        <v>1</v>
      </c>
      <c r="Q4" s="10">
        <f>RANK(K4,K$3:K$190)</f>
        <v>1</v>
      </c>
      <c r="R4" s="10">
        <f>RANK(L4,L$3:L$190)</f>
        <v>2</v>
      </c>
      <c r="S4" s="10">
        <f>M4*N4*O4*P4*Q4*R4</f>
        <v>2</v>
      </c>
      <c r="T4" s="11">
        <f>POWER(S4,1/6)</f>
        <v>1.122462048309373</v>
      </c>
      <c r="U4" s="10">
        <f>RANK(T4,T$3:T$190,1)</f>
        <v>1</v>
      </c>
      <c r="V4" s="10">
        <f>SUM(G4:L4)</f>
        <v>435</v>
      </c>
      <c r="W4" s="10">
        <v>2</v>
      </c>
    </row>
    <row r="5" spans="1:23">
      <c r="A5" s="7" t="s">
        <v>67</v>
      </c>
      <c r="B5" s="7" t="s">
        <v>143</v>
      </c>
      <c r="C5" s="7" t="s">
        <v>144</v>
      </c>
      <c r="D5" s="7">
        <v>2002</v>
      </c>
      <c r="E5" s="7"/>
      <c r="F5" s="7">
        <v>11</v>
      </c>
      <c r="G5" s="10">
        <v>32</v>
      </c>
      <c r="H5" s="10">
        <v>21</v>
      </c>
      <c r="I5" s="10">
        <v>10</v>
      </c>
      <c r="J5" s="10">
        <v>27</v>
      </c>
      <c r="K5" s="10">
        <v>10</v>
      </c>
      <c r="L5" s="10">
        <v>10</v>
      </c>
      <c r="M5" s="10">
        <f>RANK(G5,G$3:G$190)</f>
        <v>3</v>
      </c>
      <c r="N5" s="10">
        <f>RANK(H5,H$3:H$190)</f>
        <v>3</v>
      </c>
      <c r="O5" s="10">
        <f>RANK(I5,I$3:I$190)</f>
        <v>3</v>
      </c>
      <c r="P5" s="10">
        <f>RANK(J5,J$3:J$190)</f>
        <v>3</v>
      </c>
      <c r="Q5" s="10">
        <f>RANK(K5,K$3:K$190)</f>
        <v>3</v>
      </c>
      <c r="R5" s="10">
        <f>RANK(L5,L$3:L$190)</f>
        <v>3</v>
      </c>
      <c r="S5" s="10">
        <f>M5*N5*O5*P5*Q5*R5</f>
        <v>729</v>
      </c>
      <c r="T5" s="11">
        <f>POWER(S5,1/6)</f>
        <v>2.9999999999999996</v>
      </c>
      <c r="U5" s="10">
        <f>RANK(T5,T$3:T$190,1)</f>
        <v>3</v>
      </c>
      <c r="V5" s="10"/>
      <c r="W5" s="10">
        <f>U5</f>
        <v>3</v>
      </c>
    </row>
    <row r="6" spans="1:23">
      <c r="T6" s="1"/>
    </row>
  </sheetData>
  <sortState ref="A3:W5">
    <sortCondition ref="W3:W5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6"/>
  <sheetViews>
    <sheetView topLeftCell="F1" workbookViewId="0">
      <selection activeCell="G1" sqref="G1:Y1048576"/>
    </sheetView>
  </sheetViews>
  <sheetFormatPr defaultRowHeight="15"/>
  <cols>
    <col min="1" max="1" width="6.28515625" style="7" customWidth="1"/>
    <col min="2" max="2" width="9.140625" style="7"/>
    <col min="3" max="3" width="14.5703125" style="7" customWidth="1"/>
    <col min="4" max="4" width="8" style="7" customWidth="1"/>
    <col min="5" max="5" width="33" style="7" bestFit="1" customWidth="1"/>
    <col min="6" max="14" width="5.28515625" style="7" customWidth="1"/>
    <col min="15" max="22" width="9.140625" style="7"/>
    <col min="23" max="23" width="10.85546875" style="7" customWidth="1"/>
    <col min="24" max="24" width="13.85546875" style="7" customWidth="1"/>
    <col min="25" max="16384" width="9.140625" style="7"/>
  </cols>
  <sheetData>
    <row r="1" spans="1:25">
      <c r="G1" s="2" t="s">
        <v>145</v>
      </c>
      <c r="H1" s="2"/>
      <c r="I1" s="2"/>
      <c r="J1" s="2"/>
      <c r="K1" s="2"/>
      <c r="L1" s="2"/>
      <c r="M1" s="2"/>
      <c r="N1" s="2"/>
      <c r="O1" s="9" t="s">
        <v>146</v>
      </c>
      <c r="P1" s="9"/>
      <c r="Q1" s="9"/>
      <c r="R1" s="9"/>
      <c r="S1" s="9"/>
      <c r="T1" s="9"/>
      <c r="U1" s="9"/>
      <c r="V1" s="9"/>
      <c r="Y1" s="10"/>
    </row>
    <row r="2" spans="1:25"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9">
        <v>1</v>
      </c>
      <c r="P2" s="9">
        <v>2</v>
      </c>
      <c r="Q2" s="9">
        <v>3</v>
      </c>
      <c r="R2" s="9">
        <v>4</v>
      </c>
      <c r="S2" s="9">
        <v>5</v>
      </c>
      <c r="T2" s="9">
        <v>6</v>
      </c>
      <c r="U2" s="9">
        <v>7</v>
      </c>
      <c r="V2" s="9">
        <v>8</v>
      </c>
      <c r="W2" s="7" t="s">
        <v>0</v>
      </c>
      <c r="X2" s="7" t="s">
        <v>1</v>
      </c>
      <c r="Y2" s="10" t="s">
        <v>147</v>
      </c>
    </row>
    <row r="3" spans="1:25">
      <c r="A3" s="7" t="s">
        <v>68</v>
      </c>
      <c r="B3" s="7" t="s">
        <v>41</v>
      </c>
      <c r="C3" s="7" t="s">
        <v>42</v>
      </c>
      <c r="D3" s="7">
        <v>2008</v>
      </c>
      <c r="E3" s="7" t="s">
        <v>37</v>
      </c>
      <c r="F3" s="7">
        <v>3</v>
      </c>
      <c r="G3" s="7">
        <v>100</v>
      </c>
      <c r="H3" s="7">
        <v>50</v>
      </c>
      <c r="I3" s="7">
        <v>50</v>
      </c>
      <c r="J3" s="7">
        <v>50</v>
      </c>
      <c r="K3" s="7">
        <v>50</v>
      </c>
      <c r="L3" s="7">
        <v>50</v>
      </c>
      <c r="M3" s="7">
        <v>50</v>
      </c>
      <c r="N3" s="7">
        <v>50</v>
      </c>
      <c r="O3" s="7">
        <f t="shared" ref="O3:O16" si="0">RANK(G3,G$3:G$200)</f>
        <v>1</v>
      </c>
      <c r="P3" s="7">
        <f t="shared" ref="P3:P16" si="1">RANK(H3,H$3:H$200)</f>
        <v>3</v>
      </c>
      <c r="Q3" s="7">
        <f t="shared" ref="Q3:Q16" si="2">RANK(I3,I$3:I$200)</f>
        <v>3</v>
      </c>
      <c r="R3" s="7">
        <f t="shared" ref="R3:R16" si="3">RANK(J3,J$3:J$200)</f>
        <v>3</v>
      </c>
      <c r="S3" s="7">
        <f t="shared" ref="S3:S16" si="4">RANK(K3,K$3:K$200)</f>
        <v>3</v>
      </c>
      <c r="T3" s="7">
        <f t="shared" ref="T3:T16" si="5">RANK(L3,L$3:L$200)</f>
        <v>3</v>
      </c>
      <c r="U3" s="7">
        <f t="shared" ref="U3:U16" si="6">RANK(M3,M$3:M$200)</f>
        <v>3</v>
      </c>
      <c r="V3" s="7">
        <f t="shared" ref="V3:V16" si="7">RANK(N3,N$3:N$200)</f>
        <v>3</v>
      </c>
      <c r="W3" s="7">
        <f>O3*P3*Q3*R3*S3*T3*U3*V3</f>
        <v>2187</v>
      </c>
      <c r="X3" s="1">
        <f>POWER(W3,1/8)</f>
        <v>2.615056628615207</v>
      </c>
      <c r="Y3" s="7">
        <f>RANK(X3,X$3:X$200,1)</f>
        <v>3</v>
      </c>
    </row>
    <row r="4" spans="1:25">
      <c r="A4" s="7" t="s">
        <v>68</v>
      </c>
      <c r="B4" s="7" t="s">
        <v>14</v>
      </c>
      <c r="C4" s="7" t="s">
        <v>15</v>
      </c>
      <c r="D4" s="7">
        <v>2006</v>
      </c>
      <c r="E4" s="7" t="s">
        <v>16</v>
      </c>
      <c r="F4" s="7">
        <v>5</v>
      </c>
      <c r="G4" s="7">
        <v>100</v>
      </c>
      <c r="H4" s="7">
        <v>50</v>
      </c>
      <c r="I4" s="7">
        <v>50</v>
      </c>
      <c r="J4" s="7">
        <v>50</v>
      </c>
      <c r="K4" s="7">
        <v>50</v>
      </c>
      <c r="L4" s="7">
        <v>50</v>
      </c>
      <c r="M4" s="7">
        <v>50</v>
      </c>
      <c r="N4" s="7">
        <v>50</v>
      </c>
      <c r="O4" s="7">
        <f t="shared" si="0"/>
        <v>1</v>
      </c>
      <c r="P4" s="7">
        <f t="shared" si="1"/>
        <v>3</v>
      </c>
      <c r="Q4" s="7">
        <f t="shared" si="2"/>
        <v>3</v>
      </c>
      <c r="R4" s="7">
        <f t="shared" si="3"/>
        <v>3</v>
      </c>
      <c r="S4" s="7">
        <f t="shared" si="4"/>
        <v>3</v>
      </c>
      <c r="T4" s="7">
        <f t="shared" si="5"/>
        <v>3</v>
      </c>
      <c r="U4" s="7">
        <f t="shared" si="6"/>
        <v>3</v>
      </c>
      <c r="V4" s="7">
        <f t="shared" si="7"/>
        <v>3</v>
      </c>
      <c r="W4" s="7">
        <f t="shared" ref="W4:W16" si="8">O4*P4*Q4*R4*S4*T4*U4*V4</f>
        <v>2187</v>
      </c>
      <c r="X4" s="1">
        <f t="shared" ref="X4:X16" si="9">POWER(W4,1/8)</f>
        <v>2.615056628615207</v>
      </c>
      <c r="Y4" s="7">
        <f t="shared" ref="Y4:Y16" si="10">RANK(X4,X$3:X$200,1)</f>
        <v>3</v>
      </c>
    </row>
    <row r="5" spans="1:25">
      <c r="A5" s="7" t="s">
        <v>68</v>
      </c>
      <c r="B5" s="7" t="s">
        <v>31</v>
      </c>
      <c r="C5" s="7" t="s">
        <v>32</v>
      </c>
      <c r="D5" s="7">
        <v>2006</v>
      </c>
      <c r="E5" s="7" t="s">
        <v>33</v>
      </c>
      <c r="F5" s="7">
        <v>6</v>
      </c>
      <c r="G5" s="7">
        <v>55</v>
      </c>
      <c r="H5" s="7">
        <v>50</v>
      </c>
      <c r="I5" s="7">
        <v>50</v>
      </c>
      <c r="J5" s="7">
        <v>50</v>
      </c>
      <c r="K5" s="7">
        <v>50</v>
      </c>
      <c r="L5" s="7">
        <v>50</v>
      </c>
      <c r="M5" s="7">
        <v>50</v>
      </c>
      <c r="N5" s="7">
        <v>50</v>
      </c>
      <c r="O5" s="7">
        <f t="shared" si="0"/>
        <v>5</v>
      </c>
      <c r="P5" s="7">
        <f t="shared" si="1"/>
        <v>3</v>
      </c>
      <c r="Q5" s="7">
        <f t="shared" si="2"/>
        <v>3</v>
      </c>
      <c r="R5" s="7">
        <f t="shared" si="3"/>
        <v>3</v>
      </c>
      <c r="S5" s="7">
        <f t="shared" si="4"/>
        <v>3</v>
      </c>
      <c r="T5" s="7">
        <f t="shared" si="5"/>
        <v>3</v>
      </c>
      <c r="U5" s="7">
        <f t="shared" si="6"/>
        <v>3</v>
      </c>
      <c r="V5" s="7">
        <f t="shared" si="7"/>
        <v>3</v>
      </c>
      <c r="W5" s="7">
        <f t="shared" si="8"/>
        <v>10935</v>
      </c>
      <c r="X5" s="1">
        <f t="shared" si="9"/>
        <v>3.1978077331521191</v>
      </c>
      <c r="Y5" s="7">
        <f t="shared" si="10"/>
        <v>5</v>
      </c>
    </row>
    <row r="6" spans="1:25">
      <c r="A6" s="7" t="s">
        <v>68</v>
      </c>
      <c r="B6" s="7" t="s">
        <v>20</v>
      </c>
      <c r="C6" s="7" t="s">
        <v>21</v>
      </c>
      <c r="D6" s="7">
        <v>2006</v>
      </c>
      <c r="E6" s="7" t="s">
        <v>22</v>
      </c>
      <c r="F6" s="7">
        <v>7</v>
      </c>
      <c r="G6" s="7">
        <v>88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f t="shared" si="0"/>
        <v>4</v>
      </c>
      <c r="P6" s="7">
        <f t="shared" si="1"/>
        <v>6</v>
      </c>
      <c r="Q6" s="7">
        <f t="shared" si="2"/>
        <v>6</v>
      </c>
      <c r="R6" s="7">
        <f t="shared" si="3"/>
        <v>6</v>
      </c>
      <c r="S6" s="7">
        <f t="shared" si="4"/>
        <v>6</v>
      </c>
      <c r="T6" s="7">
        <f t="shared" si="5"/>
        <v>6</v>
      </c>
      <c r="U6" s="7">
        <f t="shared" si="6"/>
        <v>6</v>
      </c>
      <c r="V6" s="7">
        <f t="shared" si="7"/>
        <v>6</v>
      </c>
      <c r="W6" s="7">
        <f t="shared" si="8"/>
        <v>1119744</v>
      </c>
      <c r="X6" s="1">
        <f t="shared" si="9"/>
        <v>5.703478949724845</v>
      </c>
      <c r="Y6" s="7">
        <f t="shared" si="10"/>
        <v>6</v>
      </c>
    </row>
    <row r="7" spans="1:25">
      <c r="A7" s="7" t="s">
        <v>68</v>
      </c>
      <c r="B7" s="7" t="s">
        <v>8</v>
      </c>
      <c r="C7" s="7" t="s">
        <v>9</v>
      </c>
      <c r="D7" s="7">
        <v>2007</v>
      </c>
      <c r="E7" s="7" t="s">
        <v>10</v>
      </c>
      <c r="F7" s="7">
        <v>9</v>
      </c>
      <c r="G7" s="7">
        <v>99</v>
      </c>
      <c r="H7" s="7">
        <v>60</v>
      </c>
      <c r="I7" s="7">
        <v>60</v>
      </c>
      <c r="J7" s="7">
        <v>60</v>
      </c>
      <c r="K7" s="7">
        <v>60</v>
      </c>
      <c r="L7" s="7">
        <v>60</v>
      </c>
      <c r="M7" s="7">
        <v>60</v>
      </c>
      <c r="N7" s="7">
        <v>60</v>
      </c>
      <c r="O7" s="7">
        <f t="shared" si="0"/>
        <v>3</v>
      </c>
      <c r="P7" s="7">
        <f t="shared" si="1"/>
        <v>2</v>
      </c>
      <c r="Q7" s="7">
        <f t="shared" si="2"/>
        <v>2</v>
      </c>
      <c r="R7" s="7">
        <f t="shared" si="3"/>
        <v>2</v>
      </c>
      <c r="S7" s="7">
        <f t="shared" si="4"/>
        <v>2</v>
      </c>
      <c r="T7" s="7">
        <f t="shared" si="5"/>
        <v>2</v>
      </c>
      <c r="U7" s="7">
        <f t="shared" si="6"/>
        <v>2</v>
      </c>
      <c r="V7" s="7">
        <f t="shared" si="7"/>
        <v>2</v>
      </c>
      <c r="W7" s="7">
        <f t="shared" si="8"/>
        <v>384</v>
      </c>
      <c r="X7" s="1">
        <f t="shared" si="9"/>
        <v>2.1039790110172882</v>
      </c>
      <c r="Y7" s="7">
        <f t="shared" si="10"/>
        <v>2</v>
      </c>
    </row>
    <row r="8" spans="1:25">
      <c r="A8" s="7" t="s">
        <v>68</v>
      </c>
      <c r="B8" s="7" t="s">
        <v>45</v>
      </c>
      <c r="C8" s="7" t="s">
        <v>46</v>
      </c>
      <c r="D8" s="7">
        <v>2007</v>
      </c>
      <c r="E8" s="7" t="s">
        <v>44</v>
      </c>
      <c r="F8" s="7">
        <v>11</v>
      </c>
      <c r="G8" s="7">
        <v>15</v>
      </c>
      <c r="H8" s="7">
        <v>80</v>
      </c>
      <c r="I8" s="7">
        <v>80</v>
      </c>
      <c r="J8" s="7">
        <v>80</v>
      </c>
      <c r="K8" s="7">
        <v>80</v>
      </c>
      <c r="L8" s="7">
        <v>80</v>
      </c>
      <c r="M8" s="7">
        <v>80</v>
      </c>
      <c r="N8" s="7">
        <v>80</v>
      </c>
      <c r="O8" s="7">
        <f t="shared" si="0"/>
        <v>10</v>
      </c>
      <c r="P8" s="7">
        <f t="shared" si="1"/>
        <v>1</v>
      </c>
      <c r="Q8" s="7">
        <f t="shared" si="2"/>
        <v>1</v>
      </c>
      <c r="R8" s="7">
        <f t="shared" si="3"/>
        <v>1</v>
      </c>
      <c r="S8" s="7">
        <f t="shared" si="4"/>
        <v>1</v>
      </c>
      <c r="T8" s="7">
        <f t="shared" si="5"/>
        <v>1</v>
      </c>
      <c r="U8" s="7">
        <f t="shared" si="6"/>
        <v>1</v>
      </c>
      <c r="V8" s="7">
        <f t="shared" si="7"/>
        <v>1</v>
      </c>
      <c r="W8" s="7">
        <f t="shared" si="8"/>
        <v>10</v>
      </c>
      <c r="X8" s="1">
        <f t="shared" si="9"/>
        <v>1.333521432163324</v>
      </c>
      <c r="Y8" s="7">
        <f t="shared" si="10"/>
        <v>1</v>
      </c>
    </row>
    <row r="9" spans="1:25">
      <c r="A9" s="7" t="s">
        <v>68</v>
      </c>
      <c r="B9" s="7" t="s">
        <v>47</v>
      </c>
      <c r="C9" s="7" t="s">
        <v>48</v>
      </c>
      <c r="D9" s="7">
        <v>2006</v>
      </c>
      <c r="E9" s="7" t="s">
        <v>44</v>
      </c>
      <c r="F9" s="7">
        <v>12</v>
      </c>
      <c r="G9" s="7">
        <v>10</v>
      </c>
      <c r="H9" s="7">
        <v>20</v>
      </c>
      <c r="I9" s="7">
        <v>20</v>
      </c>
      <c r="J9" s="7">
        <v>20</v>
      </c>
      <c r="K9" s="7">
        <v>20</v>
      </c>
      <c r="L9" s="7">
        <v>20</v>
      </c>
      <c r="M9" s="7">
        <v>20</v>
      </c>
      <c r="N9" s="7">
        <v>20</v>
      </c>
      <c r="O9" s="7">
        <f t="shared" si="0"/>
        <v>11</v>
      </c>
      <c r="P9" s="7">
        <f t="shared" si="1"/>
        <v>8</v>
      </c>
      <c r="Q9" s="7">
        <f t="shared" si="2"/>
        <v>8</v>
      </c>
      <c r="R9" s="7">
        <f t="shared" si="3"/>
        <v>8</v>
      </c>
      <c r="S9" s="7">
        <f t="shared" si="4"/>
        <v>8</v>
      </c>
      <c r="T9" s="7">
        <f t="shared" si="5"/>
        <v>8</v>
      </c>
      <c r="U9" s="7">
        <f t="shared" si="6"/>
        <v>8</v>
      </c>
      <c r="V9" s="7">
        <f t="shared" si="7"/>
        <v>8</v>
      </c>
      <c r="W9" s="7">
        <f t="shared" si="8"/>
        <v>23068672</v>
      </c>
      <c r="X9" s="1">
        <f t="shared" si="9"/>
        <v>8.3248769757501986</v>
      </c>
      <c r="Y9" s="7">
        <f t="shared" si="10"/>
        <v>8</v>
      </c>
    </row>
    <row r="10" spans="1:25">
      <c r="A10" s="7" t="s">
        <v>68</v>
      </c>
      <c r="B10" s="7" t="s">
        <v>56</v>
      </c>
      <c r="C10" s="7" t="s">
        <v>57</v>
      </c>
      <c r="D10" s="7">
        <v>2007</v>
      </c>
      <c r="E10" s="7" t="s">
        <v>58</v>
      </c>
      <c r="F10" s="7">
        <v>17</v>
      </c>
      <c r="G10" s="7">
        <v>25</v>
      </c>
      <c r="H10" s="7">
        <v>14</v>
      </c>
      <c r="I10" s="7">
        <v>14</v>
      </c>
      <c r="J10" s="7">
        <v>14</v>
      </c>
      <c r="K10" s="7">
        <v>14</v>
      </c>
      <c r="L10" s="7">
        <v>14</v>
      </c>
      <c r="M10" s="7">
        <v>14</v>
      </c>
      <c r="N10" s="7">
        <v>14</v>
      </c>
      <c r="O10" s="7">
        <f t="shared" si="0"/>
        <v>6</v>
      </c>
      <c r="P10" s="7">
        <f t="shared" si="1"/>
        <v>11</v>
      </c>
      <c r="Q10" s="7">
        <f t="shared" si="2"/>
        <v>11</v>
      </c>
      <c r="R10" s="7">
        <f t="shared" si="3"/>
        <v>11</v>
      </c>
      <c r="S10" s="7">
        <f t="shared" si="4"/>
        <v>11</v>
      </c>
      <c r="T10" s="7">
        <f t="shared" si="5"/>
        <v>11</v>
      </c>
      <c r="U10" s="7">
        <f t="shared" si="6"/>
        <v>11</v>
      </c>
      <c r="V10" s="7">
        <f t="shared" si="7"/>
        <v>11</v>
      </c>
      <c r="W10" s="7">
        <f t="shared" si="8"/>
        <v>116923026</v>
      </c>
      <c r="X10" s="1">
        <f t="shared" si="9"/>
        <v>10.197354229232579</v>
      </c>
      <c r="Y10" s="7">
        <f t="shared" si="10"/>
        <v>11</v>
      </c>
    </row>
    <row r="11" spans="1:25">
      <c r="A11" s="7" t="s">
        <v>68</v>
      </c>
      <c r="B11" s="7" t="s">
        <v>59</v>
      </c>
      <c r="C11" s="7" t="s">
        <v>60</v>
      </c>
      <c r="D11" s="7">
        <v>2007</v>
      </c>
      <c r="E11" s="7" t="s">
        <v>58</v>
      </c>
      <c r="F11" s="7">
        <v>18</v>
      </c>
      <c r="G11" s="7">
        <v>19</v>
      </c>
      <c r="H11" s="7">
        <v>15</v>
      </c>
      <c r="I11" s="7">
        <v>15</v>
      </c>
      <c r="J11" s="7">
        <v>15</v>
      </c>
      <c r="K11" s="7">
        <v>15</v>
      </c>
      <c r="L11" s="7">
        <v>15</v>
      </c>
      <c r="M11" s="7">
        <v>15</v>
      </c>
      <c r="N11" s="7">
        <v>15</v>
      </c>
      <c r="O11" s="7">
        <f t="shared" si="0"/>
        <v>9</v>
      </c>
      <c r="P11" s="7">
        <f t="shared" si="1"/>
        <v>9</v>
      </c>
      <c r="Q11" s="7">
        <f t="shared" si="2"/>
        <v>9</v>
      </c>
      <c r="R11" s="7">
        <f t="shared" si="3"/>
        <v>9</v>
      </c>
      <c r="S11" s="7">
        <f t="shared" si="4"/>
        <v>9</v>
      </c>
      <c r="T11" s="7">
        <f t="shared" si="5"/>
        <v>9</v>
      </c>
      <c r="U11" s="7">
        <f t="shared" si="6"/>
        <v>9</v>
      </c>
      <c r="V11" s="7">
        <f t="shared" si="7"/>
        <v>9</v>
      </c>
      <c r="W11" s="7">
        <f t="shared" si="8"/>
        <v>43046721</v>
      </c>
      <c r="X11" s="1">
        <f t="shared" si="9"/>
        <v>9.0000000000000018</v>
      </c>
      <c r="Y11" s="7">
        <f t="shared" si="10"/>
        <v>9</v>
      </c>
    </row>
    <row r="12" spans="1:25">
      <c r="A12" s="7" t="s">
        <v>68</v>
      </c>
      <c r="B12" s="7" t="s">
        <v>34</v>
      </c>
      <c r="C12" s="7" t="s">
        <v>35</v>
      </c>
      <c r="D12" s="7">
        <v>2007</v>
      </c>
      <c r="E12" s="7" t="s">
        <v>7</v>
      </c>
      <c r="F12" s="7">
        <v>20</v>
      </c>
      <c r="G12" s="7">
        <v>20</v>
      </c>
      <c r="H12" s="7">
        <v>12</v>
      </c>
      <c r="I12" s="7">
        <v>12</v>
      </c>
      <c r="J12" s="7">
        <v>12</v>
      </c>
      <c r="K12" s="7">
        <v>12</v>
      </c>
      <c r="L12" s="7">
        <v>12</v>
      </c>
      <c r="M12" s="7">
        <v>12</v>
      </c>
      <c r="N12" s="7">
        <v>12</v>
      </c>
      <c r="O12" s="7">
        <f t="shared" si="0"/>
        <v>7</v>
      </c>
      <c r="P12" s="7">
        <f t="shared" si="1"/>
        <v>12</v>
      </c>
      <c r="Q12" s="7">
        <f t="shared" si="2"/>
        <v>12</v>
      </c>
      <c r="R12" s="7">
        <f t="shared" si="3"/>
        <v>12</v>
      </c>
      <c r="S12" s="7">
        <f t="shared" si="4"/>
        <v>12</v>
      </c>
      <c r="T12" s="7">
        <f t="shared" si="5"/>
        <v>12</v>
      </c>
      <c r="U12" s="7">
        <f t="shared" si="6"/>
        <v>12</v>
      </c>
      <c r="V12" s="7">
        <f t="shared" si="7"/>
        <v>12</v>
      </c>
      <c r="W12" s="7">
        <f t="shared" si="8"/>
        <v>250822656</v>
      </c>
      <c r="X12" s="1">
        <f t="shared" si="9"/>
        <v>11.218139733515269</v>
      </c>
      <c r="Y12" s="7">
        <f t="shared" si="10"/>
        <v>12</v>
      </c>
    </row>
    <row r="13" spans="1:25">
      <c r="A13" s="7" t="s">
        <v>68</v>
      </c>
      <c r="B13" s="7" t="s">
        <v>29</v>
      </c>
      <c r="C13" s="7" t="s">
        <v>30</v>
      </c>
      <c r="D13" s="7">
        <v>2008</v>
      </c>
      <c r="F13" s="7">
        <v>22</v>
      </c>
      <c r="G13" s="7">
        <v>20</v>
      </c>
      <c r="H13" s="7">
        <v>23</v>
      </c>
      <c r="I13" s="7">
        <v>23</v>
      </c>
      <c r="J13" s="7">
        <v>23</v>
      </c>
      <c r="K13" s="7">
        <v>23</v>
      </c>
      <c r="L13" s="7">
        <v>23</v>
      </c>
      <c r="M13" s="7">
        <v>23</v>
      </c>
      <c r="N13" s="7">
        <v>23</v>
      </c>
      <c r="O13" s="7">
        <f t="shared" si="0"/>
        <v>7</v>
      </c>
      <c r="P13" s="7">
        <f t="shared" si="1"/>
        <v>7</v>
      </c>
      <c r="Q13" s="7">
        <f t="shared" si="2"/>
        <v>7</v>
      </c>
      <c r="R13" s="7">
        <f t="shared" si="3"/>
        <v>7</v>
      </c>
      <c r="S13" s="7">
        <f t="shared" si="4"/>
        <v>7</v>
      </c>
      <c r="T13" s="7">
        <f t="shared" si="5"/>
        <v>7</v>
      </c>
      <c r="U13" s="7">
        <f t="shared" si="6"/>
        <v>7</v>
      </c>
      <c r="V13" s="7">
        <f t="shared" si="7"/>
        <v>7</v>
      </c>
      <c r="W13" s="7">
        <f t="shared" si="8"/>
        <v>5764801</v>
      </c>
      <c r="X13" s="1">
        <f t="shared" si="9"/>
        <v>6.9999999999999991</v>
      </c>
      <c r="Y13" s="7">
        <f t="shared" si="10"/>
        <v>7</v>
      </c>
    </row>
    <row r="14" spans="1:25">
      <c r="A14" s="7" t="s">
        <v>68</v>
      </c>
      <c r="B14" s="7" t="s">
        <v>31</v>
      </c>
      <c r="C14" s="7" t="s">
        <v>66</v>
      </c>
      <c r="D14" s="7">
        <v>2007</v>
      </c>
      <c r="E14" s="7" t="s">
        <v>44</v>
      </c>
      <c r="F14" s="7">
        <v>25</v>
      </c>
      <c r="G14" s="7">
        <v>1</v>
      </c>
      <c r="H14" s="7">
        <v>15</v>
      </c>
      <c r="I14" s="7">
        <v>15</v>
      </c>
      <c r="J14" s="7">
        <v>15</v>
      </c>
      <c r="K14" s="7">
        <v>15</v>
      </c>
      <c r="L14" s="7">
        <v>15</v>
      </c>
      <c r="M14" s="7">
        <v>15</v>
      </c>
      <c r="N14" s="7">
        <v>15</v>
      </c>
      <c r="O14" s="7">
        <f t="shared" si="0"/>
        <v>12</v>
      </c>
      <c r="P14" s="7">
        <f t="shared" si="1"/>
        <v>9</v>
      </c>
      <c r="Q14" s="7">
        <f t="shared" si="2"/>
        <v>9</v>
      </c>
      <c r="R14" s="7">
        <f t="shared" si="3"/>
        <v>9</v>
      </c>
      <c r="S14" s="7">
        <f t="shared" si="4"/>
        <v>9</v>
      </c>
      <c r="T14" s="7">
        <f t="shared" si="5"/>
        <v>9</v>
      </c>
      <c r="U14" s="7">
        <f t="shared" si="6"/>
        <v>9</v>
      </c>
      <c r="V14" s="7">
        <f t="shared" si="7"/>
        <v>9</v>
      </c>
      <c r="W14" s="7">
        <f t="shared" si="8"/>
        <v>57395628</v>
      </c>
      <c r="X14" s="1">
        <f t="shared" si="9"/>
        <v>9.3295318466526975</v>
      </c>
      <c r="Y14" s="7">
        <f t="shared" si="10"/>
        <v>10</v>
      </c>
    </row>
    <row r="15" spans="1:25">
      <c r="A15" s="7" t="s">
        <v>68</v>
      </c>
      <c r="B15" s="7" t="s">
        <v>11</v>
      </c>
      <c r="C15" s="7" t="s">
        <v>12</v>
      </c>
      <c r="D15" s="7">
        <v>2006</v>
      </c>
      <c r="E15" s="7" t="s">
        <v>7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f t="shared" si="0"/>
        <v>13</v>
      </c>
      <c r="P15" s="7">
        <f t="shared" si="1"/>
        <v>13</v>
      </c>
      <c r="Q15" s="7">
        <f t="shared" si="2"/>
        <v>13</v>
      </c>
      <c r="R15" s="7">
        <f t="shared" si="3"/>
        <v>13</v>
      </c>
      <c r="S15" s="7">
        <f t="shared" si="4"/>
        <v>13</v>
      </c>
      <c r="T15" s="7">
        <f t="shared" si="5"/>
        <v>13</v>
      </c>
      <c r="U15" s="7">
        <f t="shared" si="6"/>
        <v>13</v>
      </c>
      <c r="V15" s="7">
        <f t="shared" si="7"/>
        <v>13</v>
      </c>
      <c r="W15" s="7">
        <f t="shared" si="8"/>
        <v>815730721</v>
      </c>
      <c r="X15" s="1">
        <f t="shared" si="9"/>
        <v>13</v>
      </c>
      <c r="Y15" s="7">
        <f t="shared" si="10"/>
        <v>13</v>
      </c>
    </row>
    <row r="16" spans="1:25">
      <c r="A16" s="7" t="s">
        <v>68</v>
      </c>
      <c r="B16" s="7" t="s">
        <v>13</v>
      </c>
      <c r="C16" s="7" t="s">
        <v>12</v>
      </c>
      <c r="D16" s="7">
        <v>2006</v>
      </c>
      <c r="E16" s="7" t="s">
        <v>7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f t="shared" si="0"/>
        <v>13</v>
      </c>
      <c r="P16" s="7">
        <f t="shared" si="1"/>
        <v>13</v>
      </c>
      <c r="Q16" s="7">
        <f t="shared" si="2"/>
        <v>13</v>
      </c>
      <c r="R16" s="7">
        <f t="shared" si="3"/>
        <v>13</v>
      </c>
      <c r="S16" s="7">
        <f t="shared" si="4"/>
        <v>13</v>
      </c>
      <c r="T16" s="7">
        <f t="shared" si="5"/>
        <v>13</v>
      </c>
      <c r="U16" s="7">
        <f t="shared" si="6"/>
        <v>13</v>
      </c>
      <c r="V16" s="7">
        <f t="shared" si="7"/>
        <v>13</v>
      </c>
      <c r="W16" s="7">
        <f t="shared" si="8"/>
        <v>815730721</v>
      </c>
      <c r="X16" s="1">
        <f t="shared" si="9"/>
        <v>13</v>
      </c>
      <c r="Y16" s="7">
        <f t="shared" si="10"/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U10D</vt:lpstr>
      <vt:lpstr>U10H</vt:lpstr>
      <vt:lpstr>U12D</vt:lpstr>
      <vt:lpstr>U12H</vt:lpstr>
      <vt:lpstr>U14D</vt:lpstr>
      <vt:lpstr>U14H</vt:lpstr>
      <vt:lpstr>test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Instal</cp:lastModifiedBy>
  <cp:lastPrinted>2015-09-26T15:25:51Z</cp:lastPrinted>
  <dcterms:created xsi:type="dcterms:W3CDTF">2015-09-26T11:01:26Z</dcterms:created>
  <dcterms:modified xsi:type="dcterms:W3CDTF">2015-09-26T15:26:52Z</dcterms:modified>
</cp:coreProperties>
</file>